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/>
  <mc:AlternateContent xmlns:mc="http://schemas.openxmlformats.org/markup-compatibility/2006">
    <mc:Choice Requires="x15">
      <x15ac:absPath xmlns:x15ac="http://schemas.microsoft.com/office/spreadsheetml/2010/11/ac" url="C:\Users\nmakwattan001\Documents\3_ITTHI\Final\Draft FS\New folder\"/>
    </mc:Choice>
  </mc:AlternateContent>
  <xr:revisionPtr revIDLastSave="0" documentId="13_ncr:1_{0635F217-F162-4E2E-B155-B45B843FB77C}" xr6:coauthVersionLast="47" xr6:coauthVersionMax="47" xr10:uidLastSave="{00000000-0000-0000-0000-000000000000}"/>
  <bookViews>
    <workbookView xWindow="-108" yWindow="-108" windowWidth="23256" windowHeight="12456" tabRatio="763" activeTab="3" xr2:uid="{00000000-000D-0000-FFFF-FFFF00000000}"/>
  </bookViews>
  <sheets>
    <sheet name="BS 6-8" sheetId="12" r:id="rId1"/>
    <sheet name="PL 9" sheetId="14" r:id="rId2"/>
    <sheet name="EQ 10 " sheetId="13" r:id="rId3"/>
    <sheet name="CF 11-12" sheetId="10" r:id="rId4"/>
  </sheets>
  <definedNames>
    <definedName name="__xlfn.BAHTTEXT">#NAME?</definedName>
    <definedName name="_Order1">255</definedName>
    <definedName name="_Order2">255</definedName>
    <definedName name="AS2DocOpenMode">"AS2DocumentEdit"</definedName>
    <definedName name="HTML_CodePage">874</definedName>
    <definedName name="HTML_Control" localSheetId="0">{"'Model'!$A$1:$N$53"}</definedName>
    <definedName name="HTML_Control" localSheetId="3">{"'Model'!$A$1:$N$53"}</definedName>
    <definedName name="HTML_Control">{"'Model'!$A$1:$N$53"}</definedName>
    <definedName name="HTML_Description">""</definedName>
    <definedName name="HTML_Email">""</definedName>
    <definedName name="HTML_Header">"Model"</definedName>
    <definedName name="HTML_LastUpdate">"31/7/01"</definedName>
    <definedName name="HTML_LineAfter">FALSE</definedName>
    <definedName name="HTML_LineBefore">FALSE</definedName>
    <definedName name="HTML_Name">"Bundit Sanguanprasert"</definedName>
    <definedName name="HTML_OBDlg2">TRUE</definedName>
    <definedName name="HTML_OBDlg4">TRUE</definedName>
    <definedName name="HTML_OS">0</definedName>
    <definedName name="HTML_PathFile">"C:\My Documents\TPS project\Carried Loss\SCC2.htm"</definedName>
    <definedName name="HTML_Title">"Model SCC"</definedName>
    <definedName name="iopo" localSheetId="0">{"'Model'!$A$1:$N$53"}</definedName>
    <definedName name="iopo" localSheetId="3">{"'Model'!$A$1:$N$53"}</definedName>
    <definedName name="iopo">{"'Model'!$A$1:$N$53"}</definedName>
    <definedName name="_xlnm.Print_Area" localSheetId="0">'BS 6-8'!$A$1:$H$122</definedName>
    <definedName name="_xlnm.Print_Area" localSheetId="1">'PL 9'!$A$1:$H$52</definedName>
    <definedName name="SAPBEXdnldView">"3Y0T31REH35G7WOAIY0JRGBPH"</definedName>
    <definedName name="SAPBEXhrIndnt">1</definedName>
    <definedName name="SAPBEXrevision">1</definedName>
    <definedName name="SAPBEXsysID">"BW1"</definedName>
    <definedName name="SAPBEXwbID">"3QT0CREASQELGVIPBAZEILHZ2"</definedName>
    <definedName name="test" localSheetId="0">{"'Model'!$A$1:$N$53"}</definedName>
    <definedName name="test" localSheetId="3">{"'Model'!$A$1:$N$53"}</definedName>
    <definedName name="test">{"'Model'!$A$1:$N$53"}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19" i="13" l="1"/>
  <c r="N19" i="13"/>
  <c r="L19" i="13"/>
  <c r="J19" i="13"/>
  <c r="H19" i="13"/>
  <c r="F19" i="13"/>
  <c r="D19" i="13"/>
  <c r="P16" i="13"/>
  <c r="P17" i="13"/>
  <c r="P15" i="13"/>
  <c r="P13" i="13"/>
  <c r="P23" i="13"/>
  <c r="H43" i="14"/>
  <c r="F61" i="12" l="1"/>
  <c r="F43" i="14" l="1"/>
  <c r="H12" i="14"/>
  <c r="F12" i="14"/>
  <c r="H109" i="12" l="1"/>
  <c r="H32" i="12"/>
  <c r="G63" i="10" l="1"/>
  <c r="P21" i="13"/>
  <c r="N26" i="13" l="1"/>
  <c r="J26" i="13"/>
  <c r="H26" i="13"/>
  <c r="F26" i="13"/>
  <c r="D26" i="13"/>
  <c r="F32" i="12" l="1"/>
  <c r="H20" i="12"/>
  <c r="F20" i="12"/>
  <c r="G75" i="10"/>
  <c r="E63" i="10"/>
  <c r="E75" i="10"/>
  <c r="F34" i="12" l="1"/>
  <c r="H18" i="14" l="1"/>
  <c r="F18" i="14"/>
  <c r="A1" i="14"/>
  <c r="F20" i="14" l="1"/>
  <c r="F28" i="14" s="1"/>
  <c r="F31" i="14" s="1"/>
  <c r="H20" i="14"/>
  <c r="H28" i="14" s="1"/>
  <c r="H31" i="14" s="1"/>
  <c r="F70" i="12"/>
  <c r="H34" i="14" l="1"/>
  <c r="H45" i="14" s="1"/>
  <c r="G26" i="10"/>
  <c r="G38" i="10" s="1"/>
  <c r="G42" i="10" s="1"/>
  <c r="F34" i="14"/>
  <c r="F45" i="14" s="1"/>
  <c r="E26" i="10"/>
  <c r="L26" i="13" l="1"/>
  <c r="P24" i="13"/>
  <c r="P26" i="13" s="1"/>
  <c r="A48" i="10"/>
  <c r="A46" i="10"/>
  <c r="A83" i="12"/>
  <c r="A42" i="12"/>
  <c r="F109" i="12" l="1"/>
  <c r="A82" i="12" l="1"/>
  <c r="H70" i="12"/>
  <c r="G77" i="10" l="1"/>
  <c r="G80" i="10" s="1"/>
  <c r="A122" i="12"/>
  <c r="H61" i="12"/>
  <c r="H72" i="12" s="1"/>
  <c r="F72" i="12"/>
  <c r="A44" i="12"/>
  <c r="A85" i="12" s="1"/>
  <c r="A89" i="10" l="1"/>
  <c r="A29" i="13"/>
  <c r="A52" i="14"/>
  <c r="H34" i="12"/>
  <c r="H111" i="12"/>
  <c r="F111" i="12"/>
  <c r="E38" i="10" l="1"/>
  <c r="E42" i="10" l="1"/>
  <c r="E77" i="10" l="1"/>
  <c r="E80" i="10" s="1"/>
</calcChain>
</file>

<file path=xl/sharedStrings.xml><?xml version="1.0" encoding="utf-8"?>
<sst xmlns="http://schemas.openxmlformats.org/spreadsheetml/2006/main" count="228" uniqueCount="168">
  <si>
    <t>บริษัท อิทธิฤทธิ์ ไนซ์ คอร์ปอเรชั่น จำกัด (มหาชน)</t>
  </si>
  <si>
    <t>งบฐานะการเงิน</t>
  </si>
  <si>
    <t>ณ วันที่ 31 ธันวาคม พ.ศ. 2567</t>
  </si>
  <si>
    <t>ปรับปรุงใหม่</t>
  </si>
  <si>
    <t>พ.ศ. 2567</t>
  </si>
  <si>
    <t>พ.ศ. 2566</t>
  </si>
  <si>
    <t>หมายเหตุ</t>
  </si>
  <si>
    <t>บาท</t>
  </si>
  <si>
    <t>สินทรัพย์</t>
  </si>
  <si>
    <t>สินทรัพย์หมุนเวียน</t>
  </si>
  <si>
    <t>เงินสดและรายการเทียบเท่าเงินสด</t>
  </si>
  <si>
    <t>เงินฝากประจำที่ครบกำหนดเกินกว่า 3 เดือน</t>
  </si>
  <si>
    <t>ลูกหนี้การค้าและลูกหนี้หมุนเวียนอื่น - สุทธิ</t>
  </si>
  <si>
    <t>สินค้าคงเหลือ</t>
  </si>
  <si>
    <t>สินทรัพย์ทางการเงินหมุนเวียนอื่น</t>
  </si>
  <si>
    <t>สินทรัพย์หมุนเวียนอื่น</t>
  </si>
  <si>
    <t>รวมสินทรัพย์หมุนเวียน</t>
  </si>
  <si>
    <t>สินทรัพย์ไม่หมุนเวียน</t>
  </si>
  <si>
    <t>เงินฝากธนาคารที่มีภาระค้ำประกัน</t>
  </si>
  <si>
    <t>สินทรัพย์สิทธิการใช้</t>
  </si>
  <si>
    <t xml:space="preserve">ส่วนปรับปรุงอาคารเช่าและอุปกรณ์ </t>
  </si>
  <si>
    <t>สินทรัพย์ไม่มีตัวตน</t>
  </si>
  <si>
    <t>สินทรัพย์ภาษีเงินได้รอการตัดบัญชี</t>
  </si>
  <si>
    <t>สินทรัพย์ไม่หมุนเวียนอื่น</t>
  </si>
  <si>
    <t>รวมสินทรัพย์ไม่หมุนเวียน</t>
  </si>
  <si>
    <t>รวมสินทรัพย์</t>
  </si>
  <si>
    <t>หมายเหตุประกอบงบการเงินเป็นส่วนหนึ่งของงบการเงินนี้</t>
  </si>
  <si>
    <t>หนี้สินและส่วนของเจ้าของ</t>
  </si>
  <si>
    <t>หนี้สินหมุนเวียน</t>
  </si>
  <si>
    <t>เจ้าหนี้การค้าและเจ้าหนี้หมุนเวียนอื่น</t>
  </si>
  <si>
    <t>หนี้สินที่เกิดจากสัญญา - หมุนเวียน</t>
  </si>
  <si>
    <t>ส่วนของเงินกู้ยืมระยะยาวที่ถึงกำหนดชำระภายในหนึ่งปี</t>
  </si>
  <si>
    <t>หนี้สินตามสัญญาเช่าส่วนที่ถึงกำหนดชำระภายในหนึ่งปี</t>
  </si>
  <si>
    <t>ภาษีเงินได้นิติบุคคลค้างจ่าย</t>
  </si>
  <si>
    <t>หนี้สินอนุพันธ์</t>
  </si>
  <si>
    <t>หนี้สินหมุนเวียนอื่น</t>
  </si>
  <si>
    <t>รวมหนี้สินหมุนเวียน</t>
  </si>
  <si>
    <t>หนี้สินไม่หมุนเวียน</t>
  </si>
  <si>
    <t>เงินกู้ยืมระยะยาวจากสถาบันการเงิน</t>
  </si>
  <si>
    <t>หนี้สินตามสัญญาเช่า</t>
  </si>
  <si>
    <t>ประมาณการหนี้สินสำหรับการรับประกันสินค้า</t>
  </si>
  <si>
    <t>ภาระผูกพันผลประโยชน์พนักงาน</t>
  </si>
  <si>
    <t>รวมหนี้สินไม่หมุนเวียน</t>
  </si>
  <si>
    <t>รวมหนี้สิน</t>
  </si>
  <si>
    <r>
      <t xml:space="preserve">หนี้สินและส่วนของเจ้าของ </t>
    </r>
    <r>
      <rPr>
        <sz val="14"/>
        <rFont val="Browallia New"/>
        <family val="2"/>
      </rPr>
      <t>(ต่อ)</t>
    </r>
  </si>
  <si>
    <t>ส่วนของเจ้าของ</t>
  </si>
  <si>
    <t>ทุนเรือนหุ้น</t>
  </si>
  <si>
    <t>ทุนจดทะเบียน</t>
  </si>
  <si>
    <t xml:space="preserve">หุ้นสามัญ จำนวน 270,000,000 หุ้น </t>
  </si>
  <si>
    <t xml:space="preserve">   มูลค่าที่ตราไว้หุ้นละ 0.50 บาท</t>
  </si>
  <si>
    <t>ทุนที่ออกและชำระแล้ว</t>
  </si>
  <si>
    <t xml:space="preserve">   มูลค่าที่ได้รับชำระแล้วหุ้นละ 0.50 บาท</t>
  </si>
  <si>
    <t>ส่วนเกินมูลค่าหุ้นสามัญ</t>
  </si>
  <si>
    <t>ส่วนเกินทุนจากการจ่ายโดยใช้หุ้นเป็นเกณฑ์</t>
  </si>
  <si>
    <t>กำไรสะสม</t>
  </si>
  <si>
    <t>จัดสรรแล้ว - สำรองตามกฎหมาย</t>
  </si>
  <si>
    <t>ยังไม่ได้จัดสรร</t>
  </si>
  <si>
    <t>องค์ประกอบอื่นของส่วนของเจ้าของ</t>
  </si>
  <si>
    <t>รวมส่วนของเจ้าของ</t>
  </si>
  <si>
    <t>รวมหนี้สินและส่วนของเจ้าของ</t>
  </si>
  <si>
    <t>งบกำไรขาดทุนเบ็ดเสร็จ</t>
  </si>
  <si>
    <t>สำหรับปีสิ้นสุดวันที่ 31 ธันวาคม พ.ศ. 2567</t>
  </si>
  <si>
    <t xml:space="preserve"> </t>
  </si>
  <si>
    <t>รายได้</t>
  </si>
  <si>
    <t>รายได้จากการขาย</t>
  </si>
  <si>
    <t>รายได้จากการให้บริการ</t>
  </si>
  <si>
    <t>รวมรายได้</t>
  </si>
  <si>
    <t>ต้นทุนขายและการให้บริการ</t>
  </si>
  <si>
    <t>ต้นทุนขาย</t>
  </si>
  <si>
    <t>ต้นทุนการให้บริการ</t>
  </si>
  <si>
    <t>รวมต้นทุนขายและการให้บริการ</t>
  </si>
  <si>
    <t>กำไรขั้นต้น</t>
  </si>
  <si>
    <t>รายได้อื่น</t>
  </si>
  <si>
    <t>ค่าใช้จ่ายในการขายและต้นทุนในการจัดจำหน่าย</t>
  </si>
  <si>
    <t>ค่าใช้จ่ายในการบริหาร</t>
  </si>
  <si>
    <t xml:space="preserve">ผลขาดทุนด้านเครดิตที่คาดว่าจะเกิดขึ้น </t>
  </si>
  <si>
    <t>ขาดทุนอื่น - สุทธิ</t>
  </si>
  <si>
    <t>กำไรก่อนต้นทุนทางการเงินและภาษีเงินได้</t>
  </si>
  <si>
    <t>ต้นทุนทางการเงิน</t>
  </si>
  <si>
    <t>กำไรก่อนภาษีเงินได้</t>
  </si>
  <si>
    <t>ค่าใช้จ่ายภาษีเงินได้</t>
  </si>
  <si>
    <t>กำไรขาดทุนเบ็ดเสร็จอื่น:</t>
  </si>
  <si>
    <t>รายการที่จะไม่จัดประเภทรายการใหม่ไปยังกำไรหรือขาดทุนในภายหลัง :</t>
  </si>
  <si>
    <t>ผลขาดทุนจากการวัดมูลค่าใหม่ของ</t>
  </si>
  <si>
    <t xml:space="preserve">ผลประโยชน์พนักงานที่กำหนดไว้ </t>
  </si>
  <si>
    <t>ภาษีเงินได้ของรายการที่จะไม่จัดประเภทรายการใหม่ไปยัง</t>
  </si>
  <si>
    <t>กำไรหรือขาดทุนในภายหลัง</t>
  </si>
  <si>
    <t>ขาดทุนเบ็ดเสร็จอื่นสำหรับปี  - สุทธิจากภาษี</t>
  </si>
  <si>
    <t>กำไรเบ็ดเสร็จรวมสำหรับปี</t>
  </si>
  <si>
    <t>กำไรต่อหุ้น</t>
  </si>
  <si>
    <t>จำนวนหุ้นสามัญถัวเฉลี่ยถ่วงน้ำหนัก</t>
  </si>
  <si>
    <t>กำไรต่อหุ้นขั้นพื้นฐาน</t>
  </si>
  <si>
    <t>งบการเปลี่ยนแปลงส่วนของเจ้าของ</t>
  </si>
  <si>
    <t>องค์ประกอบอื่นของ</t>
  </si>
  <si>
    <t>ส่วนของผู้ถือหุ้น</t>
  </si>
  <si>
    <t>ขาดทุนเบ็ดเสร็จอื่น</t>
  </si>
  <si>
    <t>ส่วนเกินทุนจาก</t>
  </si>
  <si>
    <t>จัดสรรแล้ว</t>
  </si>
  <si>
    <t>ผลขาดทุนจากการวัดมูลค่าใหม่</t>
  </si>
  <si>
    <t>รวม</t>
  </si>
  <si>
    <t>ทุนที่ออกและ</t>
  </si>
  <si>
    <t>ส่วนเกินมูลค่า</t>
  </si>
  <si>
    <t>การจ่ายโดยใช้หุ้น</t>
  </si>
  <si>
    <t>สำรอง</t>
  </si>
  <si>
    <t>ของผลประโยชน์พนักงาน</t>
  </si>
  <si>
    <t>ส่วนของ</t>
  </si>
  <si>
    <t xml:space="preserve"> ชำระแล้ว</t>
  </si>
  <si>
    <t>หุ้นสามัญ</t>
  </si>
  <si>
    <t>เป็นเกณฑ์</t>
  </si>
  <si>
    <t>ตามกฎหมาย</t>
  </si>
  <si>
    <t>ที่กำหนดไว้</t>
  </si>
  <si>
    <t>ผู้ถือหุ้น</t>
  </si>
  <si>
    <t>ยอดคงเหลือ ณ วันที่ 1 มกราคม พ.ศ. 2566</t>
  </si>
  <si>
    <t>รายการเปลี่ยนแปลงระหว่างปี</t>
  </si>
  <si>
    <t>การเพิ่มหุ้นสามัญ</t>
  </si>
  <si>
    <t>ทุนสำรองตามกฎหมาย</t>
  </si>
  <si>
    <t>ยอดคงเหลือ ณ วันที่ 31 ธันวาคม พ.ศ. 2566</t>
  </si>
  <si>
    <t>ยอดคงเหลือ ณ วันที่ 1 มกราคม พ.ศ. 2567</t>
  </si>
  <si>
    <t>ยอดคงเหลือ ณ วันที่ 31 ธันวาคม พ.ศ. 2567</t>
  </si>
  <si>
    <t>งบกระแสเงินสด</t>
  </si>
  <si>
    <t>กระแสเงินสดจากกิจกรรมดำเนินงาน</t>
  </si>
  <si>
    <t>รายการปรับปรุง</t>
  </si>
  <si>
    <t>ผลขาดทุนด้านเครดิตที่คาดว่าจะเกิดขึ้น</t>
  </si>
  <si>
    <t>ค่าเสื่อมราคาและค่าตัดจำหน่าย</t>
  </si>
  <si>
    <t>กำไรจากการจำหน่ายและตัดจำหน่ายอุปกรณ์และสินทรัพย์ไม่มีตัวตน</t>
  </si>
  <si>
    <t>(กำไร) ขาดทุนจากการปรับมูลค่าสินค้าคงเหลือ</t>
  </si>
  <si>
    <t>ขาดทุนจากอัตราแลกเปลี่ยนเงินตราต่างประเทศ</t>
  </si>
  <si>
    <t>(กำไร) ขาดทุนจากการปรับมูลค่ายุติธรรมของสัญญาอนุพันธ์</t>
  </si>
  <si>
    <t>รายการขาดทุนที่ยังไม่เกิดขึ้นจริงจากการวัดมูลค่ายุติธรรม</t>
  </si>
  <si>
    <t xml:space="preserve">   ของสินทรัพย์ทางการเงินอื่น</t>
  </si>
  <si>
    <t>รายได้จากส่วนแบ่งกำไรในสินทรัพย์ทางการเงินหมุนเวียนอื่น</t>
  </si>
  <si>
    <t>รายได้ดอกเบี้ยรับ</t>
  </si>
  <si>
    <t>ค่าใช้จ่ายการรับประกันสินค้า</t>
  </si>
  <si>
    <t>ค่าใช้จ่ายผลประโยชน์พนักงาน</t>
  </si>
  <si>
    <t xml:space="preserve">การเปลี่ยนแปลงเงินทุนหมุนเวียน: </t>
  </si>
  <si>
    <t>หนี้สินที่เกิดจากสัญญา</t>
  </si>
  <si>
    <t>จ่ายผลประโยชน์พนักงาน</t>
  </si>
  <si>
    <t>เงินสดได้มาจาก (ใช้ไปใน) การดำเนินงาน</t>
  </si>
  <si>
    <t>จ่ายภาษีเงินได้</t>
  </si>
  <si>
    <t>ดอกเบี้ยรับ</t>
  </si>
  <si>
    <t>เงินสดสุทธิได้มาจาก (ใช้ไปใน) ในกิจกรรมดำเนินงาน</t>
  </si>
  <si>
    <t>กระแสเงินสดจากกิจกรรมลงทุน</t>
  </si>
  <si>
    <t>เงินฝากประจำที่ครบกำหนดเกินกว่า 3 เดือนเพิ่มขึ้น</t>
  </si>
  <si>
    <t>เงินสดจ่ายเพื่อซื้อสินทรัพย์ทางการเงินอื่น</t>
  </si>
  <si>
    <t>เงินสดจ่ายสำหรับสินทรัพย์สิทธิการใช้</t>
  </si>
  <si>
    <t>เงินสดจ่ายเพื่อซื้ออุปกรณ์</t>
  </si>
  <si>
    <t>เงินสดรับจากการขายอุปกรณ์</t>
  </si>
  <si>
    <t>เงินสดจ่ายเพื่อซื้อสินทรัพย์ไม่มีตัวตน</t>
  </si>
  <si>
    <t>เงินสดรับจากส่วนแบ่งกำไรในสินทรัพย์ทางการเงินหมุนเวียนอื่น</t>
  </si>
  <si>
    <t>เงินสดสุทธิใช้ไปในกิจกรรมลงทุน</t>
  </si>
  <si>
    <t>กระแสเงินสดจากกิจกรรมจัดหาเงิน</t>
  </si>
  <si>
    <t>เงินสดรับจากการเพิ่มทุน</t>
  </si>
  <si>
    <t>เงินสดรับจากเงินกู้ยืมระยะยาว</t>
  </si>
  <si>
    <t>เงินสดจ่ายคืนเงินกู้ยืมระยะยาว</t>
  </si>
  <si>
    <t>เงินสดจ่ายต้นทุนทางการเงินสำหรับเงินกู้ยืมระยะยาวจากสถาบันการเงิน</t>
  </si>
  <si>
    <t>เงินสดจ่ายดอกเบี้ยเงินกู้ยืม</t>
  </si>
  <si>
    <t xml:space="preserve">เงินสดจ่ายคืนเงินต้นตามสัญญาเช่า </t>
  </si>
  <si>
    <t>เงินสดจ่ายดอกเบี้ยตามสัญญาเช่า</t>
  </si>
  <si>
    <t>เงินสดสุทธิได้มาจากกิจกรรมจัดหาเงิน</t>
  </si>
  <si>
    <t>เงินสดและรายการเทียบเท่าเงินสดเพิ่มขึ้นสุทธิ</t>
  </si>
  <si>
    <t>เงินสดและรายการเทียบเท่าเงินสดต้นปี</t>
  </si>
  <si>
    <t>เงินสดและรายการเทียบเท่าเงินสดสิ้นปี</t>
  </si>
  <si>
    <t>รายการที่มิใช่เงินสด</t>
  </si>
  <si>
    <t>กำไรสำหรับปี</t>
  </si>
  <si>
    <t>ขาดทุนจากการตัดจำหน่ายหนี้สูญ</t>
  </si>
  <si>
    <t>ลูกหนี้การค้าและลูกหนี้หมุนเวียนอื่น</t>
  </si>
  <si>
    <t>เงินสดจ่ายต้นทุนทางการเงินสำหรับวงเงินกู้ยืม</t>
  </si>
  <si>
    <t>การเพิ่มขึ้นของสินทรัพย์สิทธิการใช้ในระหว่างปี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</si>
</sst>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7">
    <numFmt numFmtId="43" formatCode="_-* #,##0.00_-;\-* #,##0.00_-;_-* &quot;-&quot;??_-;_-@_-"/>
    <numFmt numFmtId="164" formatCode="_(* #,##0.00_);_(* \(#,##0.00\);_(* &quot;-&quot;??_);_(@_)"/>
    <numFmt numFmtId="165" formatCode="#,##0;\(#,##0\);\-"/>
    <numFmt numFmtId="166" formatCode="#,##0;\(#,##0\);&quot;-&quot;;@"/>
    <numFmt numFmtId="167" formatCode="#,##0;\(#,##0\)"/>
    <numFmt numFmtId="168" formatCode="#,##0.000;\(#,##0.000\);&quot;-&quot;;@"/>
    <numFmt numFmtId="169" formatCode="#,##0.0000;\(#,##0.0000\);&quot;-&quot;;@"/>
  </numFmts>
  <fonts count="10" x14ac:knownFonts="1">
    <font>
      <sz val="11"/>
      <color theme="1"/>
      <name val="Calibri"/>
      <family val="2"/>
      <scheme val="minor"/>
    </font>
    <font>
      <b/>
      <sz val="14"/>
      <name val="Browallia New"/>
      <family val="2"/>
    </font>
    <font>
      <sz val="14"/>
      <name val="Browallia New"/>
      <family val="2"/>
    </font>
    <font>
      <sz val="12"/>
      <name val="Browallia New"/>
      <family val="2"/>
    </font>
    <font>
      <b/>
      <sz val="12"/>
      <name val="Browallia New"/>
      <family val="2"/>
    </font>
    <font>
      <sz val="11"/>
      <color theme="1"/>
      <name val="Calibri"/>
      <family val="2"/>
      <scheme val="minor"/>
    </font>
    <font>
      <sz val="14"/>
      <name val="Angsana New"/>
      <family val="1"/>
    </font>
    <font>
      <sz val="15"/>
      <name val="Angsana New"/>
      <family val="1"/>
    </font>
    <font>
      <sz val="13"/>
      <name val="Browallia New"/>
      <family val="2"/>
    </font>
    <font>
      <b/>
      <sz val="13"/>
      <name val="Browallia New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43" fontId="5" fillId="0" borderId="0" applyFont="0" applyFill="0" applyBorder="0" applyAlignment="0" applyProtection="0"/>
    <xf numFmtId="164" fontId="6" fillId="0" borderId="0" applyFont="0" applyFill="0" applyBorder="0" applyAlignment="0" applyProtection="0"/>
    <xf numFmtId="0" fontId="7" fillId="0" borderId="0"/>
    <xf numFmtId="0" fontId="5" fillId="0" borderId="0"/>
  </cellStyleXfs>
  <cellXfs count="113">
    <xf numFmtId="0" fontId="0" fillId="0" borderId="0" xfId="0"/>
    <xf numFmtId="166" fontId="2" fillId="0" borderId="0" xfId="1" applyNumberFormat="1" applyFont="1" applyFill="1" applyBorder="1" applyAlignment="1" applyProtection="1">
      <alignment horizontal="right" vertical="center"/>
      <protection locked="0"/>
    </xf>
    <xf numFmtId="166" fontId="2" fillId="0" borderId="0" xfId="1" quotePrefix="1" applyNumberFormat="1" applyFont="1" applyFill="1" applyBorder="1" applyAlignment="1" applyProtection="1">
      <alignment horizontal="right" vertical="center"/>
      <protection locked="0"/>
    </xf>
    <xf numFmtId="166" fontId="2" fillId="0" borderId="1" xfId="1" applyNumberFormat="1" applyFont="1" applyFill="1" applyBorder="1" applyAlignment="1" applyProtection="1">
      <alignment horizontal="right" vertical="center"/>
      <protection locked="0"/>
    </xf>
    <xf numFmtId="166" fontId="2" fillId="0" borderId="2" xfId="1" applyNumberFormat="1" applyFont="1" applyFill="1" applyBorder="1" applyAlignment="1" applyProtection="1">
      <alignment horizontal="right" vertical="center"/>
      <protection locked="0"/>
    </xf>
    <xf numFmtId="166" fontId="2" fillId="0" borderId="0" xfId="1" applyNumberFormat="1" applyFont="1" applyFill="1" applyBorder="1" applyAlignment="1" applyProtection="1">
      <alignment vertical="center"/>
      <protection locked="0"/>
    </xf>
    <xf numFmtId="166" fontId="2" fillId="0" borderId="1" xfId="1" applyNumberFormat="1" applyFont="1" applyFill="1" applyBorder="1" applyAlignment="1" applyProtection="1">
      <alignment vertical="center"/>
      <protection locked="0"/>
    </xf>
    <xf numFmtId="166" fontId="2" fillId="0" borderId="0" xfId="1" applyNumberFormat="1" applyFont="1" applyFill="1" applyAlignment="1">
      <alignment horizontal="right" vertical="center"/>
    </xf>
    <xf numFmtId="166" fontId="2" fillId="0" borderId="1" xfId="1" applyNumberFormat="1" applyFont="1" applyFill="1" applyBorder="1" applyAlignment="1">
      <alignment horizontal="right" vertical="center"/>
    </xf>
    <xf numFmtId="166" fontId="2" fillId="0" borderId="0" xfId="1" applyNumberFormat="1" applyFont="1" applyFill="1" applyBorder="1" applyAlignment="1">
      <alignment horizontal="right" vertical="center"/>
    </xf>
    <xf numFmtId="37" fontId="1" fillId="0" borderId="0" xfId="0" applyNumberFormat="1" applyFont="1" applyAlignment="1">
      <alignment horizontal="left" vertical="center"/>
    </xf>
    <xf numFmtId="37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vertical="center"/>
    </xf>
    <xf numFmtId="166" fontId="1" fillId="0" borderId="0" xfId="0" applyNumberFormat="1" applyFont="1" applyAlignment="1">
      <alignment horizontal="right" vertical="center"/>
    </xf>
    <xf numFmtId="37" fontId="2" fillId="0" borderId="0" xfId="0" applyNumberFormat="1" applyFont="1" applyAlignment="1">
      <alignment vertical="center"/>
    </xf>
    <xf numFmtId="3" fontId="1" fillId="0" borderId="0" xfId="0" applyNumberFormat="1" applyFont="1" applyAlignment="1">
      <alignment vertical="center"/>
    </xf>
    <xf numFmtId="37" fontId="1" fillId="0" borderId="1" xfId="0" applyNumberFormat="1" applyFont="1" applyBorder="1" applyAlignment="1">
      <alignment horizontal="left" vertical="center"/>
    </xf>
    <xf numFmtId="37" fontId="1" fillId="0" borderId="1" xfId="0" applyNumberFormat="1" applyFont="1" applyBorder="1" applyAlignment="1">
      <alignment horizontal="center" vertical="center"/>
    </xf>
    <xf numFmtId="3" fontId="1" fillId="0" borderId="1" xfId="0" applyNumberFormat="1" applyFont="1" applyBorder="1" applyAlignment="1">
      <alignment horizontal="left" vertical="center"/>
    </xf>
    <xf numFmtId="166" fontId="1" fillId="0" borderId="1" xfId="0" applyNumberFormat="1" applyFont="1" applyBorder="1" applyAlignment="1">
      <alignment horizontal="right" vertical="center"/>
    </xf>
    <xf numFmtId="3" fontId="1" fillId="0" borderId="0" xfId="0" applyNumberFormat="1" applyFont="1" applyAlignment="1">
      <alignment horizontal="left" vertical="center"/>
    </xf>
    <xf numFmtId="166" fontId="1" fillId="0" borderId="0" xfId="0" quotePrefix="1" applyNumberFormat="1" applyFont="1" applyAlignment="1">
      <alignment horizontal="right" vertical="center" wrapText="1"/>
    </xf>
    <xf numFmtId="166" fontId="1" fillId="0" borderId="0" xfId="0" applyNumberFormat="1" applyFont="1" applyAlignment="1">
      <alignment horizontal="right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166" fontId="2" fillId="0" borderId="0" xfId="0" applyNumberFormat="1" applyFont="1" applyAlignment="1">
      <alignment horizontal="right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37" fontId="2" fillId="0" borderId="0" xfId="0" applyNumberFormat="1" applyFont="1" applyAlignment="1">
      <alignment horizontal="center" vertical="center"/>
    </xf>
    <xf numFmtId="166" fontId="2" fillId="0" borderId="1" xfId="0" applyNumberFormat="1" applyFont="1" applyBorder="1" applyAlignment="1">
      <alignment horizontal="right" vertical="center"/>
    </xf>
    <xf numFmtId="166" fontId="2" fillId="0" borderId="0" xfId="0" applyNumberFormat="1" applyFont="1" applyAlignment="1">
      <alignment horizontal="right" vertical="center" wrapText="1"/>
    </xf>
    <xf numFmtId="0" fontId="2" fillId="0" borderId="0" xfId="0" applyFont="1"/>
    <xf numFmtId="166" fontId="2" fillId="0" borderId="1" xfId="0" applyNumberFormat="1" applyFont="1" applyBorder="1" applyAlignment="1">
      <alignment horizontal="right" vertical="center" wrapText="1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37" fontId="2" fillId="0" borderId="1" xfId="0" applyNumberFormat="1" applyFont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166" fontId="2" fillId="0" borderId="2" xfId="0" applyNumberFormat="1" applyFont="1" applyBorder="1" applyAlignment="1">
      <alignment horizontal="right" vertical="center"/>
    </xf>
    <xf numFmtId="0" fontId="2" fillId="0" borderId="1" xfId="0" applyFont="1" applyBorder="1" applyAlignment="1">
      <alignment vertical="center"/>
    </xf>
    <xf numFmtId="0" fontId="1" fillId="0" borderId="0" xfId="0" applyFont="1" applyAlignment="1">
      <alignment vertical="top"/>
    </xf>
    <xf numFmtId="0" fontId="4" fillId="0" borderId="0" xfId="0" applyFont="1" applyAlignment="1">
      <alignment vertical="top"/>
    </xf>
    <xf numFmtId="166" fontId="4" fillId="0" borderId="0" xfId="0" applyNumberFormat="1" applyFont="1" applyAlignment="1">
      <alignment vertical="top"/>
    </xf>
    <xf numFmtId="0" fontId="3" fillId="0" borderId="0" xfId="0" applyFont="1" applyAlignment="1">
      <alignment vertical="center"/>
    </xf>
    <xf numFmtId="0" fontId="1" fillId="0" borderId="1" xfId="0" applyFont="1" applyBorder="1" applyAlignment="1">
      <alignment vertical="top"/>
    </xf>
    <xf numFmtId="0" fontId="4" fillId="0" borderId="1" xfId="0" applyFont="1" applyBorder="1" applyAlignment="1">
      <alignment vertical="top"/>
    </xf>
    <xf numFmtId="166" fontId="4" fillId="0" borderId="1" xfId="0" applyNumberFormat="1" applyFont="1" applyBorder="1" applyAlignment="1">
      <alignment vertical="top"/>
    </xf>
    <xf numFmtId="166" fontId="3" fillId="0" borderId="0" xfId="0" applyNumberFormat="1" applyFont="1" applyAlignment="1">
      <alignment vertical="center"/>
    </xf>
    <xf numFmtId="0" fontId="3" fillId="0" borderId="1" xfId="0" applyFont="1" applyBorder="1" applyAlignment="1">
      <alignment vertical="center"/>
    </xf>
    <xf numFmtId="166" fontId="3" fillId="0" borderId="1" xfId="0" applyNumberFormat="1" applyFont="1" applyBorder="1" applyAlignment="1">
      <alignment vertical="center"/>
    </xf>
    <xf numFmtId="166" fontId="1" fillId="0" borderId="0" xfId="0" applyNumberFormat="1" applyFont="1" applyAlignment="1">
      <alignment horizontal="center" vertical="center"/>
    </xf>
    <xf numFmtId="165" fontId="1" fillId="0" borderId="0" xfId="0" applyNumberFormat="1" applyFont="1" applyAlignment="1">
      <alignment vertical="center"/>
    </xf>
    <xf numFmtId="0" fontId="1" fillId="0" borderId="1" xfId="0" applyFont="1" applyBorder="1" applyAlignment="1">
      <alignment vertical="center"/>
    </xf>
    <xf numFmtId="166" fontId="1" fillId="0" borderId="1" xfId="0" applyNumberFormat="1" applyFont="1" applyBorder="1" applyAlignment="1">
      <alignment horizontal="center" vertical="center"/>
    </xf>
    <xf numFmtId="165" fontId="1" fillId="0" borderId="1" xfId="0" applyNumberFormat="1" applyFont="1" applyBorder="1" applyAlignment="1">
      <alignment vertical="center"/>
    </xf>
    <xf numFmtId="166" fontId="1" fillId="0" borderId="0" xfId="0" applyNumberFormat="1" applyFont="1" applyAlignment="1">
      <alignment horizontal="center" vertical="center" wrapText="1"/>
    </xf>
    <xf numFmtId="165" fontId="1" fillId="0" borderId="0" xfId="0" applyNumberFormat="1" applyFont="1" applyAlignment="1">
      <alignment horizontal="justify" vertical="center" wrapText="1"/>
    </xf>
    <xf numFmtId="166" fontId="1" fillId="0" borderId="0" xfId="0" quotePrefix="1" applyNumberFormat="1" applyFont="1" applyAlignment="1">
      <alignment horizontal="center" vertical="center" wrapText="1"/>
    </xf>
    <xf numFmtId="165" fontId="1" fillId="0" borderId="0" xfId="0" applyNumberFormat="1" applyFont="1" applyAlignment="1">
      <alignment horizontal="center" vertical="center" wrapText="1"/>
    </xf>
    <xf numFmtId="166" fontId="1" fillId="0" borderId="1" xfId="0" applyNumberFormat="1" applyFont="1" applyBorder="1" applyAlignment="1">
      <alignment horizontal="right" vertical="center" wrapText="1"/>
    </xf>
    <xf numFmtId="166" fontId="2" fillId="0" borderId="0" xfId="0" applyNumberFormat="1" applyFont="1" applyAlignment="1">
      <alignment horizontal="center" vertical="center"/>
    </xf>
    <xf numFmtId="165" fontId="2" fillId="0" borderId="0" xfId="0" applyNumberFormat="1" applyFont="1" applyAlignment="1">
      <alignment horizontal="justify" vertical="center"/>
    </xf>
    <xf numFmtId="165" fontId="2" fillId="0" borderId="0" xfId="0" applyNumberFormat="1" applyFont="1"/>
    <xf numFmtId="166" fontId="2" fillId="0" borderId="0" xfId="0" applyNumberFormat="1" applyFont="1" applyAlignment="1">
      <alignment horizontal="right"/>
    </xf>
    <xf numFmtId="166" fontId="2" fillId="0" borderId="2" xfId="0" applyNumberFormat="1" applyFont="1" applyBorder="1" applyAlignment="1">
      <alignment horizontal="right"/>
    </xf>
    <xf numFmtId="166" fontId="2" fillId="0" borderId="2" xfId="0" applyNumberFormat="1" applyFont="1" applyBorder="1" applyAlignment="1">
      <alignment horizontal="right" vertical="center" wrapText="1"/>
    </xf>
    <xf numFmtId="0" fontId="2" fillId="0" borderId="0" xfId="0" applyFont="1" applyAlignment="1">
      <alignment horizontal="left" vertical="center" indent="2"/>
    </xf>
    <xf numFmtId="0" fontId="2" fillId="0" borderId="0" xfId="0" applyFont="1" applyAlignment="1">
      <alignment horizontal="left" vertical="center" indent="4"/>
    </xf>
    <xf numFmtId="166" fontId="2" fillId="0" borderId="1" xfId="0" applyNumberFormat="1" applyFont="1" applyBorder="1" applyAlignment="1">
      <alignment horizontal="right"/>
    </xf>
    <xf numFmtId="168" fontId="2" fillId="0" borderId="0" xfId="0" applyNumberFormat="1" applyFont="1" applyAlignment="1">
      <alignment horizontal="right" vertical="center" wrapText="1"/>
    </xf>
    <xf numFmtId="165" fontId="2" fillId="0" borderId="0" xfId="0" applyNumberFormat="1" applyFont="1" applyAlignment="1">
      <alignment vertical="center"/>
    </xf>
    <xf numFmtId="166" fontId="2" fillId="0" borderId="1" xfId="0" applyNumberFormat="1" applyFont="1" applyBorder="1" applyAlignment="1">
      <alignment horizontal="center" vertical="center"/>
    </xf>
    <xf numFmtId="165" fontId="2" fillId="0" borderId="1" xfId="0" applyNumberFormat="1" applyFont="1" applyBorder="1" applyAlignment="1">
      <alignment vertical="center"/>
    </xf>
    <xf numFmtId="166" fontId="2" fillId="0" borderId="0" xfId="0" applyNumberFormat="1" applyFont="1" applyAlignment="1">
      <alignment vertical="center"/>
    </xf>
    <xf numFmtId="166" fontId="2" fillId="0" borderId="1" xfId="0" applyNumberFormat="1" applyFont="1" applyBorder="1" applyAlignment="1">
      <alignment vertical="center"/>
    </xf>
    <xf numFmtId="0" fontId="1" fillId="0" borderId="0" xfId="0" applyFont="1" applyAlignment="1">
      <alignment horizontal="justify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166" fontId="2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horizontal="justify" vertical="center" wrapText="1"/>
    </xf>
    <xf numFmtId="166" fontId="2" fillId="0" borderId="2" xfId="0" applyNumberFormat="1" applyFont="1" applyBorder="1" applyAlignment="1">
      <alignment vertical="center"/>
    </xf>
    <xf numFmtId="0" fontId="2" fillId="0" borderId="0" xfId="0" quotePrefix="1" applyFont="1" applyAlignment="1">
      <alignment vertical="center"/>
    </xf>
    <xf numFmtId="169" fontId="2" fillId="0" borderId="0" xfId="0" applyNumberFormat="1" applyFont="1" applyAlignment="1">
      <alignment horizontal="right" vertical="center"/>
    </xf>
    <xf numFmtId="3" fontId="2" fillId="0" borderId="0" xfId="0" applyNumberFormat="1" applyFont="1"/>
    <xf numFmtId="3" fontId="2" fillId="0" borderId="0" xfId="0" applyNumberFormat="1" applyFont="1" applyAlignment="1">
      <alignment vertical="center"/>
    </xf>
    <xf numFmtId="0" fontId="8" fillId="0" borderId="0" xfId="0" applyFont="1" applyAlignment="1">
      <alignment vertical="center"/>
    </xf>
    <xf numFmtId="166" fontId="9" fillId="0" borderId="0" xfId="0" applyNumberFormat="1" applyFont="1" applyAlignment="1">
      <alignment horizontal="center" vertical="center" wrapText="1"/>
    </xf>
    <xf numFmtId="166" fontId="8" fillId="0" borderId="0" xfId="0" applyNumberFormat="1" applyFont="1" applyAlignment="1">
      <alignment vertical="center"/>
    </xf>
    <xf numFmtId="166" fontId="9" fillId="0" borderId="1" xfId="0" applyNumberFormat="1" applyFont="1" applyBorder="1" applyAlignment="1">
      <alignment horizontal="center" vertical="center" wrapText="1"/>
    </xf>
    <xf numFmtId="166" fontId="9" fillId="0" borderId="0" xfId="0" applyNumberFormat="1" applyFont="1" applyAlignment="1">
      <alignment horizontal="center" vertical="top"/>
    </xf>
    <xf numFmtId="166" fontId="9" fillId="0" borderId="0" xfId="0" applyNumberFormat="1" applyFont="1" applyAlignment="1">
      <alignment horizontal="center" vertical="center"/>
    </xf>
    <xf numFmtId="166" fontId="9" fillId="0" borderId="0" xfId="0" applyNumberFormat="1" applyFont="1" applyAlignment="1">
      <alignment horizontal="right" vertical="center" wrapText="1"/>
    </xf>
    <xf numFmtId="166" fontId="9" fillId="0" borderId="1" xfId="0" applyNumberFormat="1" applyFont="1" applyBorder="1" applyAlignment="1">
      <alignment horizontal="center" vertical="center"/>
    </xf>
    <xf numFmtId="166" fontId="9" fillId="0" borderId="3" xfId="0" applyNumberFormat="1" applyFont="1" applyBorder="1" applyAlignment="1">
      <alignment horizontal="center" vertical="top"/>
    </xf>
    <xf numFmtId="166" fontId="9" fillId="0" borderId="0" xfId="0" applyNumberFormat="1" applyFont="1" applyAlignment="1">
      <alignment horizontal="right" vertical="center"/>
    </xf>
    <xf numFmtId="166" fontId="8" fillId="0" borderId="0" xfId="0" applyNumberFormat="1" applyFont="1" applyAlignment="1">
      <alignment horizontal="right" vertical="center"/>
    </xf>
    <xf numFmtId="0" fontId="9" fillId="0" borderId="0" xfId="0" applyFont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166" fontId="9" fillId="0" borderId="1" xfId="0" applyNumberFormat="1" applyFont="1" applyBorder="1" applyAlignment="1">
      <alignment horizontal="righ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justify" vertical="center"/>
    </xf>
    <xf numFmtId="167" fontId="8" fillId="0" borderId="0" xfId="3" applyNumberFormat="1" applyFont="1" applyAlignment="1" applyProtection="1">
      <alignment horizontal="left" vertical="center"/>
      <protection locked="0"/>
    </xf>
    <xf numFmtId="0" fontId="8" fillId="0" borderId="0" xfId="0" applyFont="1" applyAlignment="1">
      <alignment horizontal="center" vertical="center"/>
    </xf>
    <xf numFmtId="166" fontId="8" fillId="0" borderId="1" xfId="0" applyNumberFormat="1" applyFont="1" applyBorder="1" applyAlignment="1" applyProtection="1">
      <alignment horizontal="right" vertical="center"/>
      <protection locked="0"/>
    </xf>
    <xf numFmtId="166" fontId="8" fillId="0" borderId="1" xfId="0" applyNumberFormat="1" applyFont="1" applyBorder="1" applyAlignment="1">
      <alignment horizontal="right" vertical="center"/>
    </xf>
    <xf numFmtId="166" fontId="8" fillId="0" borderId="0" xfId="0" applyNumberFormat="1" applyFont="1" applyAlignment="1" applyProtection="1">
      <alignment horizontal="right" vertical="center"/>
      <protection locked="0"/>
    </xf>
    <xf numFmtId="166" fontId="8" fillId="0" borderId="2" xfId="0" applyNumberFormat="1" applyFont="1" applyBorder="1" applyAlignment="1">
      <alignment horizontal="right" vertical="center"/>
    </xf>
    <xf numFmtId="166" fontId="8" fillId="0" borderId="0" xfId="2" applyNumberFormat="1" applyFont="1" applyFill="1" applyBorder="1" applyAlignment="1" applyProtection="1">
      <alignment horizontal="right" vertical="center"/>
      <protection locked="0"/>
    </xf>
    <xf numFmtId="166" fontId="8" fillId="0" borderId="1" xfId="2" applyNumberFormat="1" applyFont="1" applyFill="1" applyBorder="1" applyAlignment="1" applyProtection="1">
      <alignment horizontal="right" vertical="center"/>
      <protection locked="0"/>
    </xf>
    <xf numFmtId="167" fontId="8" fillId="0" borderId="0" xfId="0" applyNumberFormat="1" applyFont="1" applyAlignment="1" applyProtection="1">
      <alignment horizontal="left" vertical="center" indent="1"/>
      <protection locked="0"/>
    </xf>
    <xf numFmtId="0" fontId="8" fillId="0" borderId="0" xfId="0" applyFont="1" applyAlignment="1">
      <alignment horizontal="left" vertical="center"/>
    </xf>
    <xf numFmtId="166" fontId="9" fillId="0" borderId="1" xfId="0" applyNumberFormat="1" applyFont="1" applyBorder="1" applyAlignment="1">
      <alignment horizontal="center" vertical="center" wrapText="1"/>
    </xf>
  </cellXfs>
  <cellStyles count="5">
    <cellStyle name="Comma" xfId="1" builtinId="3"/>
    <cellStyle name="Normal" xfId="0" builtinId="0"/>
    <cellStyle name="Normal 6 2" xfId="4" xr:uid="{D15C2745-7B66-41E9-9DB5-39674982A721}"/>
    <cellStyle name="เครื่องหมายจุลภาค 2" xfId="2" xr:uid="{D245B13A-F6A6-4D50-B229-AEE0B8F69099}"/>
    <cellStyle name="ปกติ 2" xfId="3" xr:uid="{E5D72435-450D-4908-864D-92F3B5915D25}"/>
  </cellStyles>
  <dxfs count="0"/>
  <tableStyles count="1" defaultTableStyle="TableStyleMedium2" defaultPivotStyle="PivotStyleLight16">
    <tableStyle name="Invisible" pivot="0" table="0" count="0" xr9:uid="{00000000-0011-0000-FFFF-FFFF00000000}"/>
  </tableStyles>
  <colors>
    <mruColors>
      <color rgb="FFFAFAFA"/>
      <color rgb="FF9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22"/>
  <sheetViews>
    <sheetView zoomScale="120" zoomScaleNormal="120" zoomScaleSheetLayoutView="110" zoomScalePageLayoutView="90" workbookViewId="0">
      <selection activeCell="J110" sqref="J110"/>
    </sheetView>
  </sheetViews>
  <sheetFormatPr defaultColWidth="9.33203125" defaultRowHeight="21.75" customHeight="1" x14ac:dyDescent="0.3"/>
  <cols>
    <col min="1" max="2" width="1.6640625" style="26" customWidth="1"/>
    <col min="3" max="3" width="44.33203125" style="26" customWidth="1"/>
    <col min="4" max="4" width="8.6640625" style="27" customWidth="1"/>
    <col min="5" max="5" width="1.33203125" style="26" customWidth="1"/>
    <col min="6" max="6" width="13.6640625" style="73" customWidth="1"/>
    <col min="7" max="7" width="1.33203125" style="73" customWidth="1"/>
    <col min="8" max="8" width="13.6640625" style="73" customWidth="1"/>
    <col min="9" max="9" width="9.33203125" style="26"/>
    <col min="10" max="10" width="11" style="26" customWidth="1"/>
    <col min="11" max="11" width="9.33203125" style="26"/>
    <col min="12" max="12" width="10.44140625" style="26" customWidth="1"/>
    <col min="13" max="16384" width="9.33203125" style="26"/>
  </cols>
  <sheetData>
    <row r="1" spans="1:10" ht="21.75" customHeight="1" x14ac:dyDescent="0.3">
      <c r="A1" s="12" t="s">
        <v>0</v>
      </c>
      <c r="B1" s="12"/>
      <c r="C1" s="12"/>
    </row>
    <row r="2" spans="1:10" ht="21.75" customHeight="1" x14ac:dyDescent="0.3">
      <c r="A2" s="12" t="s">
        <v>1</v>
      </c>
      <c r="B2" s="12"/>
      <c r="C2" s="12"/>
    </row>
    <row r="3" spans="1:10" ht="21.75" customHeight="1" x14ac:dyDescent="0.3">
      <c r="A3" s="52" t="s">
        <v>2</v>
      </c>
      <c r="B3" s="52"/>
      <c r="C3" s="52"/>
      <c r="D3" s="34"/>
      <c r="E3" s="39"/>
      <c r="F3" s="74"/>
      <c r="G3" s="74"/>
      <c r="H3" s="74"/>
    </row>
    <row r="4" spans="1:10" ht="21.75" customHeight="1" x14ac:dyDescent="0.3">
      <c r="A4" s="12"/>
      <c r="B4" s="12"/>
      <c r="C4" s="12"/>
    </row>
    <row r="5" spans="1:10" ht="21.75" customHeight="1" x14ac:dyDescent="0.3">
      <c r="A5" s="12"/>
      <c r="B5" s="12"/>
      <c r="C5" s="12"/>
      <c r="H5" s="13" t="s">
        <v>3</v>
      </c>
    </row>
    <row r="6" spans="1:10" ht="27" customHeight="1" x14ac:dyDescent="0.3">
      <c r="A6" s="75"/>
      <c r="B6" s="75"/>
      <c r="C6" s="75"/>
      <c r="D6" s="76"/>
      <c r="E6" s="76"/>
      <c r="F6" s="21" t="s">
        <v>4</v>
      </c>
      <c r="G6" s="55"/>
      <c r="H6" s="21" t="s">
        <v>5</v>
      </c>
    </row>
    <row r="7" spans="1:10" ht="21.75" customHeight="1" x14ac:dyDescent="0.3">
      <c r="A7" s="75"/>
      <c r="B7" s="75"/>
      <c r="C7" s="75"/>
      <c r="D7" s="23" t="s">
        <v>6</v>
      </c>
      <c r="E7" s="76"/>
      <c r="F7" s="59" t="s">
        <v>7</v>
      </c>
      <c r="G7" s="55"/>
      <c r="H7" s="59" t="s">
        <v>7</v>
      </c>
    </row>
    <row r="8" spans="1:10" ht="21.75" customHeight="1" x14ac:dyDescent="0.3">
      <c r="A8" s="75"/>
      <c r="B8" s="75"/>
      <c r="C8" s="75"/>
      <c r="D8" s="76"/>
      <c r="E8" s="76"/>
      <c r="F8" s="60"/>
      <c r="G8" s="55"/>
      <c r="H8" s="30"/>
    </row>
    <row r="9" spans="1:10" ht="21.75" customHeight="1" x14ac:dyDescent="0.55000000000000004">
      <c r="A9" s="77" t="s">
        <v>8</v>
      </c>
      <c r="B9" s="77"/>
      <c r="C9" s="77"/>
      <c r="D9" s="76"/>
      <c r="E9" s="76"/>
      <c r="F9" s="13"/>
      <c r="G9" s="55"/>
      <c r="H9" s="30"/>
    </row>
    <row r="10" spans="1:10" ht="6" customHeight="1" x14ac:dyDescent="0.3">
      <c r="A10" s="75"/>
      <c r="B10" s="75"/>
      <c r="C10" s="75"/>
      <c r="D10" s="76"/>
      <c r="E10" s="76"/>
      <c r="F10" s="60"/>
      <c r="G10" s="55"/>
      <c r="H10" s="30"/>
    </row>
    <row r="11" spans="1:10" ht="21.75" customHeight="1" x14ac:dyDescent="0.55000000000000004">
      <c r="A11" s="77" t="s">
        <v>9</v>
      </c>
      <c r="B11" s="77"/>
      <c r="C11" s="77"/>
      <c r="D11" s="76"/>
      <c r="E11" s="76"/>
      <c r="F11" s="60"/>
      <c r="G11" s="55"/>
      <c r="H11" s="30"/>
    </row>
    <row r="12" spans="1:10" ht="6" customHeight="1" x14ac:dyDescent="0.3">
      <c r="A12" s="75"/>
      <c r="B12" s="75"/>
      <c r="C12" s="75"/>
      <c r="D12" s="76"/>
      <c r="E12" s="76"/>
      <c r="G12" s="55"/>
      <c r="H12" s="30"/>
    </row>
    <row r="13" spans="1:10" ht="21.75" customHeight="1" x14ac:dyDescent="0.55000000000000004">
      <c r="A13" s="31" t="s">
        <v>10</v>
      </c>
      <c r="B13" s="31"/>
      <c r="C13" s="77"/>
      <c r="D13" s="78">
        <v>9</v>
      </c>
      <c r="E13" s="78"/>
      <c r="F13" s="25">
        <v>229186892</v>
      </c>
      <c r="G13" s="79"/>
      <c r="H13" s="1">
        <v>108006648</v>
      </c>
      <c r="J13" s="73"/>
    </row>
    <row r="14" spans="1:10" ht="21.75" customHeight="1" x14ac:dyDescent="0.55000000000000004">
      <c r="A14" s="31" t="s">
        <v>11</v>
      </c>
      <c r="B14" s="31"/>
      <c r="C14" s="77"/>
      <c r="D14" s="78"/>
      <c r="E14" s="78"/>
      <c r="F14" s="25">
        <v>20241326</v>
      </c>
      <c r="G14" s="79"/>
      <c r="H14" s="2">
        <v>0</v>
      </c>
    </row>
    <row r="15" spans="1:10" ht="21.75" customHeight="1" x14ac:dyDescent="0.55000000000000004">
      <c r="A15" s="31" t="s">
        <v>12</v>
      </c>
      <c r="B15" s="31"/>
      <c r="C15" s="77"/>
      <c r="D15" s="78">
        <v>10</v>
      </c>
      <c r="E15" s="78"/>
      <c r="F15" s="25">
        <v>136872207</v>
      </c>
      <c r="G15" s="79"/>
      <c r="H15" s="2">
        <v>273547132</v>
      </c>
      <c r="J15" s="73"/>
    </row>
    <row r="16" spans="1:10" ht="21.75" customHeight="1" x14ac:dyDescent="0.55000000000000004">
      <c r="A16" s="31" t="s">
        <v>13</v>
      </c>
      <c r="B16" s="31"/>
      <c r="C16" s="77"/>
      <c r="D16" s="78">
        <v>12</v>
      </c>
      <c r="E16" s="78"/>
      <c r="F16" s="25">
        <v>35006125</v>
      </c>
      <c r="G16" s="79"/>
      <c r="H16" s="1">
        <v>38094447</v>
      </c>
      <c r="J16" s="73"/>
    </row>
    <row r="17" spans="1:10" ht="21.75" customHeight="1" x14ac:dyDescent="0.55000000000000004">
      <c r="A17" s="31" t="s">
        <v>14</v>
      </c>
      <c r="B17" s="31"/>
      <c r="C17" s="77"/>
      <c r="D17" s="78">
        <v>6</v>
      </c>
      <c r="E17" s="78"/>
      <c r="F17" s="25">
        <v>423060</v>
      </c>
      <c r="G17" s="79"/>
      <c r="H17" s="1">
        <v>559350</v>
      </c>
    </row>
    <row r="18" spans="1:10" ht="21.75" customHeight="1" x14ac:dyDescent="0.55000000000000004">
      <c r="A18" s="31" t="s">
        <v>15</v>
      </c>
      <c r="B18" s="31"/>
      <c r="C18" s="77"/>
      <c r="D18" s="78">
        <v>13</v>
      </c>
      <c r="E18" s="78"/>
      <c r="F18" s="74">
        <v>5330305</v>
      </c>
      <c r="G18" s="79"/>
      <c r="H18" s="32">
        <v>462368</v>
      </c>
      <c r="J18" s="73"/>
    </row>
    <row r="19" spans="1:10" ht="6" customHeight="1" x14ac:dyDescent="0.3">
      <c r="A19" s="80"/>
      <c r="B19" s="80"/>
      <c r="C19" s="80"/>
      <c r="D19" s="78"/>
      <c r="E19" s="78"/>
      <c r="F19" s="60"/>
      <c r="G19" s="79"/>
      <c r="H19" s="30"/>
    </row>
    <row r="20" spans="1:10" ht="21.75" customHeight="1" x14ac:dyDescent="0.55000000000000004">
      <c r="A20" s="77" t="s">
        <v>16</v>
      </c>
      <c r="C20" s="77"/>
      <c r="D20" s="78"/>
      <c r="E20" s="78"/>
      <c r="F20" s="74">
        <f>SUM(F13:F19)</f>
        <v>427059915</v>
      </c>
      <c r="G20" s="79"/>
      <c r="H20" s="32">
        <f>SUM(H13:H19)</f>
        <v>420669945</v>
      </c>
    </row>
    <row r="21" spans="1:10" ht="21.75" customHeight="1" x14ac:dyDescent="0.55000000000000004">
      <c r="A21" s="77"/>
      <c r="C21" s="77"/>
      <c r="D21" s="78"/>
      <c r="E21" s="78"/>
      <c r="F21" s="13"/>
      <c r="G21" s="79"/>
      <c r="H21" s="30"/>
    </row>
    <row r="22" spans="1:10" ht="21.75" customHeight="1" x14ac:dyDescent="0.55000000000000004">
      <c r="A22" s="77" t="s">
        <v>17</v>
      </c>
      <c r="C22" s="77"/>
      <c r="D22" s="78"/>
      <c r="E22" s="78"/>
      <c r="F22" s="60"/>
      <c r="G22" s="79"/>
      <c r="H22" s="30"/>
    </row>
    <row r="23" spans="1:10" ht="6" customHeight="1" x14ac:dyDescent="0.55000000000000004">
      <c r="A23" s="77"/>
      <c r="C23" s="77"/>
      <c r="D23" s="78"/>
      <c r="E23" s="78"/>
      <c r="F23" s="60"/>
      <c r="G23" s="79"/>
      <c r="H23" s="30"/>
    </row>
    <row r="24" spans="1:10" ht="21.75" customHeight="1" x14ac:dyDescent="0.55000000000000004">
      <c r="A24" s="31" t="s">
        <v>11</v>
      </c>
      <c r="B24" s="31"/>
      <c r="C24" s="77"/>
      <c r="D24" s="78">
        <v>2</v>
      </c>
      <c r="E24" s="78"/>
      <c r="F24" s="25">
        <v>0</v>
      </c>
      <c r="G24" s="79"/>
      <c r="H24" s="73">
        <v>20032561</v>
      </c>
    </row>
    <row r="25" spans="1:10" ht="21.75" customHeight="1" x14ac:dyDescent="0.55000000000000004">
      <c r="A25" s="31" t="s">
        <v>18</v>
      </c>
      <c r="C25" s="77"/>
      <c r="D25" s="78">
        <v>14</v>
      </c>
      <c r="E25" s="78"/>
      <c r="F25" s="73">
        <v>6112000</v>
      </c>
      <c r="G25" s="79"/>
      <c r="H25" s="1">
        <v>1000000</v>
      </c>
    </row>
    <row r="26" spans="1:10" ht="21.75" customHeight="1" x14ac:dyDescent="0.55000000000000004">
      <c r="A26" s="31" t="s">
        <v>19</v>
      </c>
      <c r="C26" s="77"/>
      <c r="D26" s="27">
        <v>15</v>
      </c>
      <c r="E26" s="78"/>
      <c r="F26" s="73">
        <v>37471310</v>
      </c>
      <c r="G26" s="79"/>
      <c r="H26" s="1">
        <v>37693088</v>
      </c>
    </row>
    <row r="27" spans="1:10" ht="21.75" customHeight="1" x14ac:dyDescent="0.55000000000000004">
      <c r="A27" s="31" t="s">
        <v>20</v>
      </c>
      <c r="C27" s="77"/>
      <c r="D27" s="78">
        <v>16</v>
      </c>
      <c r="E27" s="78"/>
      <c r="F27" s="73">
        <v>11606965</v>
      </c>
      <c r="G27" s="79"/>
      <c r="H27" s="1">
        <v>11166480</v>
      </c>
    </row>
    <row r="28" spans="1:10" ht="21.75" customHeight="1" x14ac:dyDescent="0.55000000000000004">
      <c r="A28" s="31" t="s">
        <v>21</v>
      </c>
      <c r="C28" s="77"/>
      <c r="D28" s="78">
        <v>17</v>
      </c>
      <c r="E28" s="78"/>
      <c r="F28" s="73">
        <v>3329922</v>
      </c>
      <c r="G28" s="79"/>
      <c r="H28" s="1">
        <v>3739276</v>
      </c>
    </row>
    <row r="29" spans="1:10" ht="21.75" customHeight="1" x14ac:dyDescent="0.55000000000000004">
      <c r="A29" s="31" t="s">
        <v>22</v>
      </c>
      <c r="C29" s="77"/>
      <c r="D29" s="78">
        <v>18</v>
      </c>
      <c r="E29" s="78"/>
      <c r="F29" s="73">
        <v>2807325</v>
      </c>
      <c r="G29" s="79"/>
      <c r="H29" s="1">
        <v>2546079</v>
      </c>
    </row>
    <row r="30" spans="1:10" ht="21.75" customHeight="1" x14ac:dyDescent="0.55000000000000004">
      <c r="A30" s="31" t="s">
        <v>23</v>
      </c>
      <c r="C30" s="77"/>
      <c r="D30" s="78">
        <v>13</v>
      </c>
      <c r="E30" s="78"/>
      <c r="F30" s="74">
        <v>42774</v>
      </c>
      <c r="G30" s="79"/>
      <c r="H30" s="3">
        <v>4329282</v>
      </c>
      <c r="J30" s="73"/>
    </row>
    <row r="31" spans="1:10" ht="6" customHeight="1" x14ac:dyDescent="0.55000000000000004">
      <c r="A31" s="77"/>
      <c r="C31" s="77"/>
      <c r="D31" s="78"/>
      <c r="E31" s="78"/>
      <c r="F31" s="25"/>
      <c r="G31" s="79"/>
      <c r="H31" s="30"/>
    </row>
    <row r="32" spans="1:10" ht="21.75" customHeight="1" x14ac:dyDescent="0.55000000000000004">
      <c r="A32" s="77" t="s">
        <v>24</v>
      </c>
      <c r="C32" s="77"/>
      <c r="D32" s="78"/>
      <c r="E32" s="78"/>
      <c r="F32" s="32">
        <f>SUM(F24:F31)</f>
        <v>61370296</v>
      </c>
      <c r="G32" s="79"/>
      <c r="H32" s="32">
        <f>SUM(H24:H31)</f>
        <v>80506766</v>
      </c>
    </row>
    <row r="33" spans="1:8" ht="6" customHeight="1" x14ac:dyDescent="0.55000000000000004">
      <c r="A33" s="77"/>
      <c r="C33" s="77"/>
      <c r="D33" s="78"/>
      <c r="E33" s="78"/>
      <c r="F33" s="30"/>
      <c r="G33" s="79"/>
      <c r="H33" s="30"/>
    </row>
    <row r="34" spans="1:8" ht="21.75" customHeight="1" thickBot="1" x14ac:dyDescent="0.6">
      <c r="A34" s="77" t="s">
        <v>25</v>
      </c>
      <c r="C34" s="77"/>
      <c r="D34" s="78"/>
      <c r="E34" s="78"/>
      <c r="F34" s="65">
        <f>SUM(F20,F32)</f>
        <v>488430211</v>
      </c>
      <c r="G34" s="79"/>
      <c r="H34" s="65">
        <f>SUM(H20,H32)</f>
        <v>501176711</v>
      </c>
    </row>
    <row r="35" spans="1:8" ht="21.75" customHeight="1" thickTop="1" x14ac:dyDescent="0.55000000000000004">
      <c r="A35" s="77"/>
      <c r="C35" s="77"/>
      <c r="D35" s="78"/>
      <c r="E35" s="78"/>
      <c r="F35" s="30"/>
      <c r="G35" s="79"/>
      <c r="H35" s="30"/>
    </row>
    <row r="36" spans="1:8" ht="21.75" customHeight="1" x14ac:dyDescent="0.55000000000000004">
      <c r="A36" s="77"/>
      <c r="C36" s="77"/>
      <c r="D36" s="78"/>
      <c r="E36" s="78"/>
      <c r="F36" s="30"/>
      <c r="G36" s="79"/>
      <c r="H36" s="30"/>
    </row>
    <row r="37" spans="1:8" ht="21.75" customHeight="1" x14ac:dyDescent="0.55000000000000004">
      <c r="A37" s="77"/>
      <c r="C37" s="77"/>
      <c r="D37" s="78"/>
      <c r="E37" s="78"/>
      <c r="F37" s="30"/>
      <c r="G37" s="79"/>
      <c r="H37" s="30"/>
    </row>
    <row r="38" spans="1:8" ht="21.75" customHeight="1" x14ac:dyDescent="0.55000000000000004">
      <c r="A38" s="77"/>
      <c r="C38" s="77"/>
      <c r="D38" s="78"/>
      <c r="E38" s="78"/>
      <c r="F38" s="30"/>
      <c r="G38" s="79"/>
      <c r="H38" s="30"/>
    </row>
    <row r="39" spans="1:8" ht="17.25" customHeight="1" x14ac:dyDescent="0.55000000000000004">
      <c r="A39" s="77"/>
      <c r="C39" s="77"/>
      <c r="D39" s="78"/>
      <c r="E39" s="78"/>
      <c r="F39" s="30"/>
      <c r="G39" s="79"/>
      <c r="H39" s="30"/>
    </row>
    <row r="40" spans="1:8" ht="17.25" customHeight="1" x14ac:dyDescent="0.55000000000000004">
      <c r="A40" s="77"/>
      <c r="C40" s="77"/>
      <c r="D40" s="78"/>
      <c r="E40" s="78"/>
      <c r="F40" s="30"/>
      <c r="G40" s="79"/>
      <c r="H40" s="30"/>
    </row>
    <row r="41" spans="1:8" ht="21.9" customHeight="1" x14ac:dyDescent="0.3">
      <c r="A41" s="39" t="s">
        <v>26</v>
      </c>
      <c r="B41" s="39"/>
      <c r="C41" s="39"/>
      <c r="D41" s="34"/>
      <c r="E41" s="39"/>
      <c r="F41" s="74"/>
      <c r="G41" s="74"/>
      <c r="H41" s="74"/>
    </row>
    <row r="42" spans="1:8" ht="21.75" customHeight="1" x14ac:dyDescent="0.3">
      <c r="A42" s="12" t="str">
        <f>+A1</f>
        <v>บริษัท อิทธิฤทธิ์ ไนซ์ คอร์ปอเรชั่น จำกัด (มหาชน)</v>
      </c>
      <c r="B42" s="12"/>
      <c r="C42" s="12"/>
    </row>
    <row r="43" spans="1:8" ht="21.75" customHeight="1" x14ac:dyDescent="0.3">
      <c r="A43" s="12" t="s">
        <v>1</v>
      </c>
      <c r="B43" s="12"/>
      <c r="C43" s="12"/>
    </row>
    <row r="44" spans="1:8" ht="21.75" customHeight="1" x14ac:dyDescent="0.3">
      <c r="A44" s="52" t="str">
        <f>A3</f>
        <v>ณ วันที่ 31 ธันวาคม พ.ศ. 2567</v>
      </c>
      <c r="B44" s="52"/>
      <c r="C44" s="52"/>
      <c r="D44" s="34"/>
      <c r="E44" s="39"/>
      <c r="F44" s="74"/>
      <c r="G44" s="74"/>
      <c r="H44" s="74"/>
    </row>
    <row r="45" spans="1:8" ht="21.75" customHeight="1" x14ac:dyDescent="0.3">
      <c r="A45" s="12"/>
      <c r="B45" s="12"/>
      <c r="C45" s="12"/>
    </row>
    <row r="46" spans="1:8" ht="21.75" customHeight="1" x14ac:dyDescent="0.3">
      <c r="A46" s="75"/>
      <c r="B46" s="75"/>
      <c r="C46" s="75"/>
      <c r="D46" s="76"/>
      <c r="E46" s="76"/>
      <c r="F46" s="21" t="s">
        <v>4</v>
      </c>
      <c r="G46" s="55"/>
      <c r="H46" s="21" t="s">
        <v>5</v>
      </c>
    </row>
    <row r="47" spans="1:8" ht="21.75" customHeight="1" x14ac:dyDescent="0.3">
      <c r="A47" s="75"/>
      <c r="B47" s="75"/>
      <c r="C47" s="75"/>
      <c r="D47" s="23" t="s">
        <v>6</v>
      </c>
      <c r="E47" s="76"/>
      <c r="F47" s="59" t="s">
        <v>7</v>
      </c>
      <c r="G47" s="55"/>
      <c r="H47" s="59" t="s">
        <v>7</v>
      </c>
    </row>
    <row r="48" spans="1:8" ht="21.75" customHeight="1" x14ac:dyDescent="0.3">
      <c r="F48" s="60"/>
    </row>
    <row r="49" spans="1:12" ht="21.75" customHeight="1" x14ac:dyDescent="0.55000000000000004">
      <c r="A49" s="77" t="s">
        <v>27</v>
      </c>
      <c r="B49" s="77"/>
      <c r="C49" s="77"/>
      <c r="F49" s="60"/>
    </row>
    <row r="50" spans="1:12" ht="6" customHeight="1" x14ac:dyDescent="0.3">
      <c r="F50" s="60"/>
    </row>
    <row r="51" spans="1:12" ht="21.75" customHeight="1" x14ac:dyDescent="0.55000000000000004">
      <c r="A51" s="77" t="s">
        <v>28</v>
      </c>
      <c r="B51" s="77"/>
      <c r="C51" s="77"/>
      <c r="F51" s="60"/>
    </row>
    <row r="52" spans="1:12" ht="6" customHeight="1" x14ac:dyDescent="0.3">
      <c r="F52" s="60"/>
    </row>
    <row r="53" spans="1:12" ht="21.75" customHeight="1" x14ac:dyDescent="0.3">
      <c r="A53" s="26" t="s">
        <v>29</v>
      </c>
      <c r="D53" s="27">
        <v>19</v>
      </c>
      <c r="F53" s="25">
        <v>56084223</v>
      </c>
      <c r="H53" s="73">
        <v>105188198</v>
      </c>
      <c r="J53" s="73"/>
      <c r="L53" s="73"/>
    </row>
    <row r="54" spans="1:12" ht="21.75" customHeight="1" x14ac:dyDescent="0.3">
      <c r="A54" s="26" t="s">
        <v>30</v>
      </c>
      <c r="F54" s="25">
        <v>3492088</v>
      </c>
      <c r="H54" s="73">
        <v>955766</v>
      </c>
      <c r="J54" s="73"/>
      <c r="L54" s="73"/>
    </row>
    <row r="55" spans="1:12" ht="21.75" customHeight="1" x14ac:dyDescent="0.3">
      <c r="A55" s="26" t="s">
        <v>31</v>
      </c>
      <c r="D55" s="27">
        <v>20</v>
      </c>
      <c r="F55" s="25">
        <v>3136535</v>
      </c>
      <c r="H55" s="73">
        <v>0</v>
      </c>
      <c r="L55" s="73"/>
    </row>
    <row r="56" spans="1:12" ht="21.75" customHeight="1" x14ac:dyDescent="0.3">
      <c r="A56" s="26" t="s">
        <v>32</v>
      </c>
      <c r="D56" s="27">
        <v>15</v>
      </c>
      <c r="F56" s="25">
        <v>3533821</v>
      </c>
      <c r="H56" s="73">
        <v>2291046</v>
      </c>
      <c r="L56" s="73"/>
    </row>
    <row r="57" spans="1:12" ht="21.75" customHeight="1" x14ac:dyDescent="0.3">
      <c r="A57" s="26" t="s">
        <v>33</v>
      </c>
      <c r="F57" s="25">
        <v>1652424</v>
      </c>
      <c r="H57" s="73">
        <v>4841855</v>
      </c>
      <c r="L57" s="73"/>
    </row>
    <row r="58" spans="1:12" ht="21.75" customHeight="1" x14ac:dyDescent="0.3">
      <c r="A58" s="26" t="s">
        <v>34</v>
      </c>
      <c r="D58" s="27">
        <v>6</v>
      </c>
      <c r="F58" s="25">
        <v>16764</v>
      </c>
      <c r="H58" s="73">
        <v>486411</v>
      </c>
      <c r="L58" s="73"/>
    </row>
    <row r="59" spans="1:12" ht="21.75" customHeight="1" x14ac:dyDescent="0.3">
      <c r="A59" s="26" t="s">
        <v>35</v>
      </c>
      <c r="D59" s="27">
        <v>21</v>
      </c>
      <c r="F59" s="29">
        <v>412271</v>
      </c>
      <c r="H59" s="74">
        <v>303741</v>
      </c>
      <c r="J59" s="73"/>
      <c r="L59" s="73"/>
    </row>
    <row r="60" spans="1:12" ht="6" customHeight="1" x14ac:dyDescent="0.3">
      <c r="F60" s="25"/>
    </row>
    <row r="61" spans="1:12" ht="21.75" customHeight="1" x14ac:dyDescent="0.3">
      <c r="A61" s="12" t="s">
        <v>36</v>
      </c>
      <c r="F61" s="29">
        <f>SUM(F53:F60)</f>
        <v>68328126</v>
      </c>
      <c r="H61" s="74">
        <f>SUM(H53:H60)</f>
        <v>114067017</v>
      </c>
    </row>
    <row r="63" spans="1:12" ht="21.75" customHeight="1" x14ac:dyDescent="0.55000000000000004">
      <c r="A63" s="77" t="s">
        <v>37</v>
      </c>
    </row>
    <row r="64" spans="1:12" ht="6" customHeight="1" x14ac:dyDescent="0.55000000000000004">
      <c r="A64" s="77"/>
    </row>
    <row r="65" spans="1:9" ht="21.75" customHeight="1" x14ac:dyDescent="0.3">
      <c r="A65" s="26" t="s">
        <v>38</v>
      </c>
      <c r="D65" s="27">
        <v>20</v>
      </c>
      <c r="F65" s="73">
        <v>6280804</v>
      </c>
      <c r="H65" s="73">
        <v>0</v>
      </c>
    </row>
    <row r="66" spans="1:9" ht="21.75" customHeight="1" x14ac:dyDescent="0.3">
      <c r="A66" s="26" t="s">
        <v>39</v>
      </c>
      <c r="D66" s="27">
        <v>15</v>
      </c>
      <c r="F66" s="73">
        <v>33292548</v>
      </c>
      <c r="H66" s="73">
        <v>35504856</v>
      </c>
    </row>
    <row r="67" spans="1:9" ht="21.75" customHeight="1" x14ac:dyDescent="0.3">
      <c r="A67" s="26" t="s">
        <v>40</v>
      </c>
      <c r="D67" s="27">
        <v>22</v>
      </c>
      <c r="F67" s="73">
        <v>820593</v>
      </c>
      <c r="H67" s="73">
        <v>593790</v>
      </c>
    </row>
    <row r="68" spans="1:9" ht="21.75" customHeight="1" x14ac:dyDescent="0.3">
      <c r="A68" s="26" t="s">
        <v>41</v>
      </c>
      <c r="D68" s="27">
        <v>23</v>
      </c>
      <c r="F68" s="74">
        <v>5455890</v>
      </c>
      <c r="H68" s="74">
        <v>4774478</v>
      </c>
    </row>
    <row r="69" spans="1:9" ht="6" customHeight="1" x14ac:dyDescent="0.3"/>
    <row r="70" spans="1:9" ht="21.75" customHeight="1" x14ac:dyDescent="0.3">
      <c r="A70" s="12" t="s">
        <v>42</v>
      </c>
      <c r="F70" s="74">
        <f>SUM(F65:F68)</f>
        <v>45849835</v>
      </c>
      <c r="H70" s="74">
        <f>SUM(H65:H68)</f>
        <v>40873124</v>
      </c>
    </row>
    <row r="71" spans="1:9" ht="6" customHeight="1" x14ac:dyDescent="0.3">
      <c r="F71" s="60"/>
    </row>
    <row r="72" spans="1:9" ht="21.75" customHeight="1" x14ac:dyDescent="0.55000000000000004">
      <c r="A72" s="77" t="s">
        <v>43</v>
      </c>
      <c r="B72" s="77"/>
      <c r="F72" s="74">
        <f>SUM(F61,F70)</f>
        <v>114177961</v>
      </c>
      <c r="H72" s="74">
        <f>SUM(H61,H70)</f>
        <v>154940141</v>
      </c>
    </row>
    <row r="77" spans="1:9" ht="21.75" customHeight="1" x14ac:dyDescent="0.3">
      <c r="I77" s="73"/>
    </row>
    <row r="78" spans="1:9" ht="21.75" customHeight="1" x14ac:dyDescent="0.3">
      <c r="I78" s="73"/>
    </row>
    <row r="79" spans="1:9" ht="21.75" customHeight="1" x14ac:dyDescent="0.3">
      <c r="I79" s="73"/>
    </row>
    <row r="80" spans="1:9" ht="21.75" customHeight="1" x14ac:dyDescent="0.3">
      <c r="I80" s="73"/>
    </row>
    <row r="81" spans="1:9" ht="17.25" customHeight="1" x14ac:dyDescent="0.3">
      <c r="I81" s="73"/>
    </row>
    <row r="82" spans="1:9" ht="21.9" customHeight="1" x14ac:dyDescent="0.3">
      <c r="A82" s="39" t="str">
        <f>+A41</f>
        <v>หมายเหตุประกอบงบการเงินเป็นส่วนหนึ่งของงบการเงินนี้</v>
      </c>
      <c r="B82" s="39"/>
      <c r="C82" s="39"/>
      <c r="D82" s="34"/>
      <c r="E82" s="39"/>
      <c r="F82" s="74"/>
      <c r="G82" s="74"/>
      <c r="H82" s="74"/>
    </row>
    <row r="83" spans="1:9" ht="21.75" customHeight="1" x14ac:dyDescent="0.3">
      <c r="A83" s="12" t="str">
        <f>+A1</f>
        <v>บริษัท อิทธิฤทธิ์ ไนซ์ คอร์ปอเรชั่น จำกัด (มหาชน)</v>
      </c>
      <c r="B83" s="12"/>
      <c r="C83" s="12"/>
    </row>
    <row r="84" spans="1:9" ht="21.75" customHeight="1" x14ac:dyDescent="0.3">
      <c r="A84" s="12" t="s">
        <v>1</v>
      </c>
      <c r="B84" s="12"/>
      <c r="C84" s="12"/>
    </row>
    <row r="85" spans="1:9" ht="21.75" customHeight="1" x14ac:dyDescent="0.3">
      <c r="A85" s="52" t="str">
        <f>A44</f>
        <v>ณ วันที่ 31 ธันวาคม พ.ศ. 2567</v>
      </c>
      <c r="B85" s="52"/>
      <c r="C85" s="52"/>
      <c r="D85" s="34"/>
      <c r="E85" s="39"/>
      <c r="F85" s="74"/>
      <c r="G85" s="74"/>
      <c r="H85" s="74"/>
    </row>
    <row r="86" spans="1:9" ht="21.75" customHeight="1" x14ac:dyDescent="0.3">
      <c r="A86" s="12"/>
      <c r="B86" s="12"/>
      <c r="C86" s="12"/>
    </row>
    <row r="87" spans="1:9" ht="21.75" customHeight="1" x14ac:dyDescent="0.3">
      <c r="A87" s="75"/>
      <c r="B87" s="75"/>
      <c r="C87" s="75"/>
      <c r="D87" s="76"/>
      <c r="E87" s="76"/>
      <c r="F87" s="21" t="s">
        <v>4</v>
      </c>
      <c r="G87" s="55"/>
      <c r="H87" s="21" t="s">
        <v>5</v>
      </c>
    </row>
    <row r="88" spans="1:9" ht="21.75" customHeight="1" x14ac:dyDescent="0.3">
      <c r="A88" s="75"/>
      <c r="B88" s="75"/>
      <c r="C88" s="75"/>
      <c r="D88" s="23" t="s">
        <v>6</v>
      </c>
      <c r="E88" s="76"/>
      <c r="F88" s="59" t="s">
        <v>7</v>
      </c>
      <c r="G88" s="55"/>
      <c r="H88" s="59" t="s">
        <v>7</v>
      </c>
    </row>
    <row r="89" spans="1:9" ht="21.75" customHeight="1" x14ac:dyDescent="0.3">
      <c r="F89" s="60"/>
    </row>
    <row r="90" spans="1:9" ht="21.75" customHeight="1" x14ac:dyDescent="0.55000000000000004">
      <c r="A90" s="77" t="s">
        <v>44</v>
      </c>
      <c r="B90" s="77"/>
      <c r="C90" s="77"/>
      <c r="F90" s="60"/>
    </row>
    <row r="91" spans="1:9" ht="6" customHeight="1" x14ac:dyDescent="0.3">
      <c r="F91" s="60"/>
    </row>
    <row r="92" spans="1:9" ht="21.75" customHeight="1" x14ac:dyDescent="0.55000000000000004">
      <c r="A92" s="77" t="s">
        <v>45</v>
      </c>
      <c r="B92" s="77"/>
    </row>
    <row r="93" spans="1:9" ht="6" customHeight="1" x14ac:dyDescent="0.3">
      <c r="F93" s="60"/>
    </row>
    <row r="94" spans="1:9" ht="21.75" customHeight="1" x14ac:dyDescent="0.5">
      <c r="A94" s="31" t="s">
        <v>46</v>
      </c>
      <c r="B94" s="31"/>
      <c r="F94" s="25"/>
    </row>
    <row r="95" spans="1:9" ht="21.75" customHeight="1" x14ac:dyDescent="0.5">
      <c r="B95" s="31" t="s">
        <v>47</v>
      </c>
    </row>
    <row r="96" spans="1:9" ht="21.75" customHeight="1" x14ac:dyDescent="0.5">
      <c r="B96" s="31"/>
      <c r="C96" s="26" t="s">
        <v>48</v>
      </c>
    </row>
    <row r="97" spans="1:11" ht="21.75" customHeight="1" thickBot="1" x14ac:dyDescent="0.35">
      <c r="C97" s="26" t="s">
        <v>49</v>
      </c>
      <c r="D97" s="27">
        <v>24</v>
      </c>
      <c r="F97" s="81">
        <v>135000000</v>
      </c>
      <c r="H97" s="4">
        <v>135000000</v>
      </c>
    </row>
    <row r="98" spans="1:11" ht="8.1" customHeight="1" thickTop="1" x14ac:dyDescent="0.3"/>
    <row r="99" spans="1:11" ht="21.75" customHeight="1" x14ac:dyDescent="0.5">
      <c r="B99" s="31" t="s">
        <v>50</v>
      </c>
      <c r="F99" s="60"/>
    </row>
    <row r="100" spans="1:11" ht="21.75" customHeight="1" x14ac:dyDescent="0.3">
      <c r="C100" s="26" t="s">
        <v>48</v>
      </c>
      <c r="F100" s="25"/>
    </row>
    <row r="101" spans="1:11" ht="21.75" customHeight="1" x14ac:dyDescent="0.3">
      <c r="C101" s="26" t="s">
        <v>51</v>
      </c>
      <c r="F101" s="73">
        <v>135000000</v>
      </c>
      <c r="H101" s="1">
        <v>135000000</v>
      </c>
    </row>
    <row r="102" spans="1:11" ht="21.75" customHeight="1" x14ac:dyDescent="0.3">
      <c r="A102" s="26" t="s">
        <v>52</v>
      </c>
      <c r="D102" s="27">
        <v>24</v>
      </c>
      <c r="F102" s="73">
        <v>165469737</v>
      </c>
      <c r="H102" s="73">
        <v>165469737</v>
      </c>
    </row>
    <row r="103" spans="1:11" ht="21.75" customHeight="1" x14ac:dyDescent="0.3">
      <c r="A103" s="26" t="s">
        <v>53</v>
      </c>
      <c r="F103" s="73">
        <v>987345</v>
      </c>
      <c r="H103" s="73">
        <v>987345</v>
      </c>
    </row>
    <row r="104" spans="1:11" ht="21.75" customHeight="1" x14ac:dyDescent="0.3">
      <c r="A104" s="26" t="s">
        <v>54</v>
      </c>
    </row>
    <row r="105" spans="1:11" ht="21.75" customHeight="1" x14ac:dyDescent="0.3">
      <c r="B105" s="26" t="s">
        <v>55</v>
      </c>
      <c r="D105" s="27">
        <v>25</v>
      </c>
      <c r="F105" s="73">
        <v>9800000</v>
      </c>
      <c r="H105" s="1">
        <v>8300000</v>
      </c>
    </row>
    <row r="106" spans="1:11" ht="21.75" customHeight="1" x14ac:dyDescent="0.3">
      <c r="B106" s="26" t="s">
        <v>56</v>
      </c>
      <c r="F106" s="73">
        <v>64602844</v>
      </c>
      <c r="H106" s="5">
        <v>38087164</v>
      </c>
      <c r="K106" s="73"/>
    </row>
    <row r="107" spans="1:11" ht="21.75" customHeight="1" x14ac:dyDescent="0.3">
      <c r="A107" s="26" t="s">
        <v>57</v>
      </c>
      <c r="B107" s="82"/>
      <c r="F107" s="29">
        <v>-1607676</v>
      </c>
      <c r="H107" s="6">
        <v>-1607676</v>
      </c>
    </row>
    <row r="108" spans="1:11" ht="6" customHeight="1" x14ac:dyDescent="0.3"/>
    <row r="109" spans="1:11" ht="21.75" customHeight="1" x14ac:dyDescent="0.3">
      <c r="A109" s="12" t="s">
        <v>58</v>
      </c>
      <c r="F109" s="74">
        <f>SUM(F100:F107)</f>
        <v>374252250</v>
      </c>
      <c r="H109" s="74">
        <f>SUM(H101:H107)</f>
        <v>346236570</v>
      </c>
    </row>
    <row r="110" spans="1:11" ht="6" customHeight="1" x14ac:dyDescent="0.3">
      <c r="F110" s="60"/>
    </row>
    <row r="111" spans="1:11" ht="21.75" customHeight="1" thickBot="1" x14ac:dyDescent="0.35">
      <c r="A111" s="12" t="s">
        <v>59</v>
      </c>
      <c r="B111" s="12"/>
      <c r="F111" s="38">
        <f>SUM(F109+F72)</f>
        <v>488430211</v>
      </c>
      <c r="H111" s="81">
        <f>SUM(H109+H72)</f>
        <v>501176711</v>
      </c>
    </row>
    <row r="112" spans="1:11" ht="21.75" customHeight="1" thickTop="1" x14ac:dyDescent="0.3">
      <c r="A112" s="12"/>
      <c r="B112" s="12"/>
      <c r="F112" s="25"/>
    </row>
    <row r="113" spans="1:8" ht="21.75" customHeight="1" x14ac:dyDescent="0.3">
      <c r="A113" s="12"/>
      <c r="B113" s="12"/>
      <c r="F113" s="25"/>
      <c r="H113" s="25"/>
    </row>
    <row r="114" spans="1:8" ht="21.75" customHeight="1" x14ac:dyDescent="0.3">
      <c r="A114" s="12"/>
      <c r="B114" s="12"/>
      <c r="F114" s="25"/>
    </row>
    <row r="115" spans="1:8" ht="21.75" customHeight="1" x14ac:dyDescent="0.3">
      <c r="A115" s="12"/>
      <c r="B115" s="12"/>
      <c r="F115" s="25"/>
    </row>
    <row r="116" spans="1:8" ht="21.75" customHeight="1" x14ac:dyDescent="0.3">
      <c r="A116" s="12"/>
      <c r="B116" s="12"/>
      <c r="F116" s="25"/>
    </row>
    <row r="117" spans="1:8" ht="21.75" customHeight="1" x14ac:dyDescent="0.3">
      <c r="A117" s="12"/>
      <c r="B117" s="12"/>
      <c r="F117" s="25"/>
    </row>
    <row r="118" spans="1:8" ht="21.75" customHeight="1" x14ac:dyDescent="0.3">
      <c r="A118" s="12"/>
      <c r="B118" s="12"/>
      <c r="F118" s="25"/>
    </row>
    <row r="119" spans="1:8" ht="21.75" customHeight="1" x14ac:dyDescent="0.3">
      <c r="A119" s="12"/>
      <c r="B119" s="12"/>
      <c r="F119" s="25"/>
    </row>
    <row r="120" spans="1:8" ht="21.75" customHeight="1" x14ac:dyDescent="0.3">
      <c r="A120" s="12"/>
      <c r="B120" s="12"/>
      <c r="F120" s="25"/>
    </row>
    <row r="121" spans="1:8" ht="21.75" customHeight="1" x14ac:dyDescent="0.3">
      <c r="A121" s="12"/>
      <c r="B121" s="12"/>
      <c r="F121" s="25"/>
    </row>
    <row r="122" spans="1:8" ht="21.9" customHeight="1" x14ac:dyDescent="0.3">
      <c r="A122" s="39" t="str">
        <f>A41</f>
        <v>หมายเหตุประกอบงบการเงินเป็นส่วนหนึ่งของงบการเงินนี้</v>
      </c>
      <c r="B122" s="39"/>
      <c r="C122" s="39"/>
      <c r="D122" s="34"/>
      <c r="E122" s="39"/>
      <c r="F122" s="74"/>
      <c r="G122" s="74"/>
      <c r="H122" s="74"/>
    </row>
  </sheetData>
  <pageMargins left="0.8" right="0.75" top="0.5" bottom="0.6" header="0.49" footer="0.4"/>
  <pageSetup paperSize="9" firstPageNumber="6" fitToHeight="0" orientation="portrait" useFirstPageNumber="1" horizontalDpi="1200" verticalDpi="1200" r:id="rId1"/>
  <headerFooter>
    <oddFooter>&amp;R&amp;"Browallia New,Regular"&amp;14&amp;P</oddFooter>
  </headerFooter>
  <rowBreaks count="2" manualBreakCount="2">
    <brk id="41" max="7" man="1"/>
    <brk id="82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P55"/>
  <sheetViews>
    <sheetView zoomScale="90" zoomScaleNormal="90" zoomScaleSheetLayoutView="70" zoomScalePageLayoutView="90" workbookViewId="0">
      <selection activeCell="M31" sqref="M31"/>
    </sheetView>
  </sheetViews>
  <sheetFormatPr defaultColWidth="9.33203125" defaultRowHeight="20.100000000000001" customHeight="1" x14ac:dyDescent="0.3"/>
  <cols>
    <col min="1" max="2" width="1.6640625" style="26" customWidth="1"/>
    <col min="3" max="3" width="49.6640625" style="26" customWidth="1"/>
    <col min="4" max="4" width="8.6640625" style="60" customWidth="1"/>
    <col min="5" max="5" width="0.88671875" style="70" customWidth="1"/>
    <col min="6" max="6" width="13.6640625" style="25" customWidth="1"/>
    <col min="7" max="7" width="0.88671875" style="25" customWidth="1"/>
    <col min="8" max="8" width="13.6640625" style="25" customWidth="1"/>
    <col min="9" max="16384" width="9.33203125" style="26"/>
  </cols>
  <sheetData>
    <row r="1" spans="1:8" ht="20.100000000000001" customHeight="1" x14ac:dyDescent="0.3">
      <c r="A1" s="12" t="str">
        <f>+'BS 6-8'!A1</f>
        <v>บริษัท อิทธิฤทธิ์ ไนซ์ คอร์ปอเรชั่น จำกัด (มหาชน)</v>
      </c>
      <c r="B1" s="12"/>
      <c r="C1" s="12"/>
      <c r="D1" s="50"/>
      <c r="E1" s="51"/>
      <c r="F1" s="13"/>
      <c r="G1" s="13"/>
    </row>
    <row r="2" spans="1:8" ht="20.100000000000001" customHeight="1" x14ac:dyDescent="0.3">
      <c r="A2" s="12" t="s">
        <v>60</v>
      </c>
      <c r="B2" s="12"/>
      <c r="C2" s="12"/>
      <c r="D2" s="50"/>
      <c r="E2" s="51"/>
      <c r="F2" s="13"/>
      <c r="G2" s="13"/>
    </row>
    <row r="3" spans="1:8" ht="20.100000000000001" customHeight="1" x14ac:dyDescent="0.3">
      <c r="A3" s="44" t="s">
        <v>61</v>
      </c>
      <c r="B3" s="52"/>
      <c r="C3" s="52"/>
      <c r="D3" s="53"/>
      <c r="E3" s="54"/>
      <c r="F3" s="19"/>
      <c r="G3" s="19"/>
      <c r="H3" s="29"/>
    </row>
    <row r="4" spans="1:8" ht="16.5" customHeight="1" x14ac:dyDescent="0.3">
      <c r="A4" s="12" t="s">
        <v>62</v>
      </c>
      <c r="B4" s="12"/>
      <c r="C4" s="12"/>
      <c r="D4" s="55"/>
      <c r="E4" s="56"/>
      <c r="F4" s="22"/>
      <c r="G4" s="22"/>
    </row>
    <row r="5" spans="1:8" ht="20.100000000000001" customHeight="1" x14ac:dyDescent="0.3">
      <c r="A5" s="12"/>
      <c r="B5" s="12"/>
      <c r="C5" s="12"/>
      <c r="D5" s="57"/>
      <c r="E5" s="58"/>
      <c r="F5" s="21" t="s">
        <v>4</v>
      </c>
      <c r="G5" s="22"/>
      <c r="H5" s="21" t="s">
        <v>5</v>
      </c>
    </row>
    <row r="6" spans="1:8" ht="20.100000000000001" customHeight="1" x14ac:dyDescent="0.3">
      <c r="A6" s="12"/>
      <c r="B6" s="12"/>
      <c r="C6" s="12"/>
      <c r="D6" s="23" t="s">
        <v>6</v>
      </c>
      <c r="E6" s="56"/>
      <c r="F6" s="59" t="s">
        <v>7</v>
      </c>
      <c r="G6" s="22"/>
      <c r="H6" s="59" t="s">
        <v>7</v>
      </c>
    </row>
    <row r="7" spans="1:8" ht="3.9" customHeight="1" x14ac:dyDescent="0.3">
      <c r="A7" s="12"/>
      <c r="B7" s="12"/>
      <c r="C7" s="12"/>
      <c r="D7" s="55"/>
      <c r="E7" s="56"/>
      <c r="F7" s="22"/>
      <c r="G7" s="22"/>
      <c r="H7" s="22"/>
    </row>
    <row r="8" spans="1:8" ht="20.100000000000001" customHeight="1" x14ac:dyDescent="0.3">
      <c r="A8" s="12" t="s">
        <v>63</v>
      </c>
      <c r="E8" s="61"/>
    </row>
    <row r="9" spans="1:8" ht="20.100000000000001" customHeight="1" x14ac:dyDescent="0.3">
      <c r="A9" s="26" t="s">
        <v>64</v>
      </c>
      <c r="D9" s="60">
        <v>8</v>
      </c>
      <c r="E9" s="61"/>
      <c r="F9" s="25">
        <v>649224092</v>
      </c>
      <c r="H9" s="25">
        <v>438521805</v>
      </c>
    </row>
    <row r="10" spans="1:8" ht="20.100000000000001" customHeight="1" x14ac:dyDescent="0.3">
      <c r="A10" s="26" t="s">
        <v>65</v>
      </c>
      <c r="E10" s="61"/>
      <c r="F10" s="29">
        <v>1693752</v>
      </c>
      <c r="H10" s="29">
        <v>993496</v>
      </c>
    </row>
    <row r="11" spans="1:8" ht="3.9" customHeight="1" x14ac:dyDescent="0.3">
      <c r="E11" s="61"/>
    </row>
    <row r="12" spans="1:8" ht="20.100000000000001" customHeight="1" x14ac:dyDescent="0.3">
      <c r="A12" s="12" t="s">
        <v>66</v>
      </c>
      <c r="E12" s="61"/>
      <c r="F12" s="29">
        <f>SUM(F9:F10)</f>
        <v>650917844</v>
      </c>
      <c r="H12" s="29">
        <f>SUM(H9:H10)</f>
        <v>439515301</v>
      </c>
    </row>
    <row r="13" spans="1:8" ht="6.9" customHeight="1" x14ac:dyDescent="0.3">
      <c r="E13" s="61"/>
    </row>
    <row r="14" spans="1:8" ht="20.100000000000001" customHeight="1" x14ac:dyDescent="0.3">
      <c r="A14" s="12" t="s">
        <v>67</v>
      </c>
      <c r="E14" s="61"/>
    </row>
    <row r="15" spans="1:8" ht="20.100000000000001" customHeight="1" x14ac:dyDescent="0.3">
      <c r="A15" s="26" t="s">
        <v>68</v>
      </c>
      <c r="E15" s="61"/>
      <c r="F15" s="25">
        <v>-539610631</v>
      </c>
      <c r="H15" s="1">
        <v>-340976878</v>
      </c>
    </row>
    <row r="16" spans="1:8" ht="20.100000000000001" customHeight="1" x14ac:dyDescent="0.3">
      <c r="A16" s="26" t="s">
        <v>69</v>
      </c>
      <c r="E16" s="61"/>
      <c r="F16" s="29">
        <v>-853479</v>
      </c>
      <c r="H16" s="3">
        <v>-15436</v>
      </c>
    </row>
    <row r="17" spans="1:16" s="31" customFormat="1" ht="3.9" customHeight="1" x14ac:dyDescent="0.5">
      <c r="A17" s="26"/>
      <c r="B17" s="26"/>
      <c r="C17" s="26"/>
      <c r="D17" s="60"/>
      <c r="E17" s="62"/>
      <c r="F17" s="63"/>
      <c r="G17" s="63"/>
      <c r="H17" s="30"/>
    </row>
    <row r="18" spans="1:16" s="31" customFormat="1" ht="20.100000000000001" customHeight="1" x14ac:dyDescent="0.5">
      <c r="A18" s="12" t="s">
        <v>70</v>
      </c>
      <c r="B18" s="26"/>
      <c r="C18" s="26"/>
      <c r="D18" s="60"/>
      <c r="E18" s="62"/>
      <c r="F18" s="32">
        <f>SUM(F15:F17)</f>
        <v>-540464110</v>
      </c>
      <c r="G18" s="63"/>
      <c r="H18" s="32">
        <f>SUM(H15:H17)</f>
        <v>-340992314</v>
      </c>
    </row>
    <row r="19" spans="1:16" s="31" customFormat="1" ht="3.9" customHeight="1" x14ac:dyDescent="0.5">
      <c r="A19" s="26"/>
      <c r="B19" s="26"/>
      <c r="C19" s="26"/>
      <c r="D19" s="60"/>
      <c r="E19" s="62"/>
      <c r="F19" s="63"/>
      <c r="G19" s="63"/>
      <c r="H19" s="30"/>
    </row>
    <row r="20" spans="1:16" s="31" customFormat="1" ht="20.100000000000001" customHeight="1" x14ac:dyDescent="0.5">
      <c r="A20" s="12" t="s">
        <v>71</v>
      </c>
      <c r="B20" s="26"/>
      <c r="C20" s="26"/>
      <c r="D20" s="60"/>
      <c r="E20" s="62"/>
      <c r="F20" s="32">
        <f>F12+F18</f>
        <v>110453734</v>
      </c>
      <c r="G20" s="63"/>
      <c r="H20" s="32">
        <f>H12+H18</f>
        <v>98522987</v>
      </c>
      <c r="P20" s="84"/>
    </row>
    <row r="21" spans="1:16" s="31" customFormat="1" ht="8.1" customHeight="1" x14ac:dyDescent="0.5">
      <c r="A21" s="12"/>
      <c r="B21" s="26"/>
      <c r="C21" s="26"/>
      <c r="D21" s="60"/>
      <c r="E21" s="62"/>
      <c r="F21" s="30"/>
      <c r="G21" s="63"/>
      <c r="H21" s="30"/>
      <c r="P21" s="84"/>
    </row>
    <row r="22" spans="1:16" ht="20.100000000000001" customHeight="1" x14ac:dyDescent="0.3">
      <c r="A22" s="26" t="s">
        <v>72</v>
      </c>
      <c r="E22" s="61"/>
      <c r="F22" s="25">
        <v>1933384</v>
      </c>
      <c r="H22" s="25">
        <v>967640</v>
      </c>
      <c r="P22" s="85"/>
    </row>
    <row r="23" spans="1:16" ht="20.100000000000001" customHeight="1" x14ac:dyDescent="0.3">
      <c r="A23" s="26" t="s">
        <v>73</v>
      </c>
      <c r="E23" s="61"/>
      <c r="F23" s="25">
        <v>-21559930</v>
      </c>
      <c r="H23" s="25">
        <v>-17642738</v>
      </c>
    </row>
    <row r="24" spans="1:16" s="31" customFormat="1" ht="20.100000000000001" customHeight="1" x14ac:dyDescent="0.5">
      <c r="A24" s="26" t="s">
        <v>74</v>
      </c>
      <c r="B24" s="26"/>
      <c r="C24" s="26"/>
      <c r="D24" s="60"/>
      <c r="E24" s="62"/>
      <c r="F24" s="30">
        <v>-52130839</v>
      </c>
      <c r="G24" s="63"/>
      <c r="H24" s="30">
        <v>-48836948</v>
      </c>
    </row>
    <row r="25" spans="1:16" s="31" customFormat="1" ht="20.100000000000001" customHeight="1" x14ac:dyDescent="0.5">
      <c r="A25" s="26" t="s">
        <v>75</v>
      </c>
      <c r="B25" s="26"/>
      <c r="C25" s="26"/>
      <c r="D25" s="60"/>
      <c r="E25" s="62"/>
      <c r="F25" s="30">
        <v>-1271770</v>
      </c>
      <c r="G25" s="63"/>
      <c r="H25" s="30">
        <v>-1746250</v>
      </c>
    </row>
    <row r="26" spans="1:16" s="31" customFormat="1" ht="20.100000000000001" customHeight="1" x14ac:dyDescent="0.5">
      <c r="A26" s="26" t="s">
        <v>76</v>
      </c>
      <c r="B26" s="26"/>
      <c r="C26" s="26"/>
      <c r="D26" s="60"/>
      <c r="E26" s="62"/>
      <c r="F26" s="32">
        <v>-655181</v>
      </c>
      <c r="G26" s="63"/>
      <c r="H26" s="32">
        <v>-650652</v>
      </c>
    </row>
    <row r="27" spans="1:16" s="31" customFormat="1" ht="8.1" customHeight="1" x14ac:dyDescent="0.5">
      <c r="A27" s="26"/>
      <c r="B27" s="26"/>
      <c r="C27" s="26"/>
      <c r="D27" s="60"/>
      <c r="E27" s="62"/>
      <c r="F27" s="63"/>
      <c r="G27" s="63"/>
      <c r="H27" s="30"/>
    </row>
    <row r="28" spans="1:16" s="31" customFormat="1" ht="20.100000000000001" customHeight="1" x14ac:dyDescent="0.5">
      <c r="A28" s="12" t="s">
        <v>77</v>
      </c>
      <c r="B28" s="26"/>
      <c r="C28" s="26"/>
      <c r="D28" s="60"/>
      <c r="E28" s="62"/>
      <c r="F28" s="30">
        <f>SUM(F20:F26)</f>
        <v>36769398</v>
      </c>
      <c r="G28" s="63"/>
      <c r="H28" s="30">
        <f>SUM(H20:H26)</f>
        <v>30614039</v>
      </c>
    </row>
    <row r="29" spans="1:16" s="31" customFormat="1" ht="20.100000000000001" customHeight="1" x14ac:dyDescent="0.5">
      <c r="A29" s="26" t="s">
        <v>78</v>
      </c>
      <c r="B29" s="26"/>
      <c r="C29" s="26"/>
      <c r="D29" s="60"/>
      <c r="E29" s="62"/>
      <c r="F29" s="32">
        <v>-1648207</v>
      </c>
      <c r="G29" s="63"/>
      <c r="H29" s="32">
        <v>-1736074</v>
      </c>
    </row>
    <row r="30" spans="1:16" s="31" customFormat="1" ht="8.1" customHeight="1" x14ac:dyDescent="0.5">
      <c r="A30" s="26"/>
      <c r="B30" s="26"/>
      <c r="C30" s="26"/>
      <c r="D30" s="60"/>
      <c r="E30" s="62"/>
      <c r="F30" s="63"/>
      <c r="G30" s="63"/>
      <c r="H30" s="30"/>
    </row>
    <row r="31" spans="1:16" s="31" customFormat="1" ht="20.100000000000001" customHeight="1" x14ac:dyDescent="0.5">
      <c r="A31" s="12" t="s">
        <v>79</v>
      </c>
      <c r="B31" s="26"/>
      <c r="C31" s="26"/>
      <c r="D31" s="60"/>
      <c r="E31" s="62"/>
      <c r="F31" s="30">
        <f>SUM(F28:F29)</f>
        <v>35121191</v>
      </c>
      <c r="G31" s="63"/>
      <c r="H31" s="30">
        <f>SUM(H28:H29)</f>
        <v>28877965</v>
      </c>
    </row>
    <row r="32" spans="1:16" s="31" customFormat="1" ht="20.100000000000001" customHeight="1" x14ac:dyDescent="0.5">
      <c r="A32" s="26" t="s">
        <v>80</v>
      </c>
      <c r="B32" s="26"/>
      <c r="C32" s="26"/>
      <c r="D32" s="60">
        <v>26</v>
      </c>
      <c r="E32" s="62"/>
      <c r="F32" s="32">
        <v>-7105511</v>
      </c>
      <c r="G32" s="63"/>
      <c r="H32" s="3">
        <v>-5678259</v>
      </c>
    </row>
    <row r="33" spans="1:8" s="31" customFormat="1" ht="3.9" customHeight="1" x14ac:dyDescent="0.5">
      <c r="A33" s="26"/>
      <c r="B33" s="26"/>
      <c r="C33" s="26"/>
      <c r="D33" s="60"/>
      <c r="E33" s="62"/>
      <c r="F33" s="63"/>
      <c r="G33" s="63"/>
      <c r="H33" s="30"/>
    </row>
    <row r="34" spans="1:8" s="31" customFormat="1" ht="20.100000000000001" customHeight="1" thickBot="1" x14ac:dyDescent="0.55000000000000004">
      <c r="A34" s="12" t="s">
        <v>163</v>
      </c>
      <c r="B34" s="26"/>
      <c r="C34" s="26"/>
      <c r="D34" s="60"/>
      <c r="E34" s="62"/>
      <c r="F34" s="64">
        <f>SUM(F31:F32)</f>
        <v>28015680</v>
      </c>
      <c r="G34" s="63"/>
      <c r="H34" s="65">
        <f>+H31+H32</f>
        <v>23199706</v>
      </c>
    </row>
    <row r="35" spans="1:8" s="31" customFormat="1" ht="6.9" customHeight="1" thickTop="1" x14ac:dyDescent="0.5">
      <c r="A35" s="26"/>
      <c r="B35" s="26"/>
      <c r="C35" s="26"/>
      <c r="D35" s="60"/>
      <c r="E35" s="62"/>
      <c r="F35" s="63"/>
      <c r="G35" s="63"/>
      <c r="H35" s="30"/>
    </row>
    <row r="36" spans="1:8" s="31" customFormat="1" ht="20.100000000000001" customHeight="1" x14ac:dyDescent="0.5">
      <c r="A36" s="12" t="s">
        <v>81</v>
      </c>
      <c r="B36" s="26"/>
      <c r="C36" s="26"/>
      <c r="D36" s="60"/>
      <c r="E36" s="62"/>
      <c r="F36" s="63"/>
      <c r="G36" s="63"/>
      <c r="H36" s="30"/>
    </row>
    <row r="37" spans="1:8" s="31" customFormat="1" ht="20.100000000000001" customHeight="1" x14ac:dyDescent="0.5">
      <c r="A37" s="26" t="s">
        <v>82</v>
      </c>
      <c r="B37" s="26"/>
      <c r="C37" s="26"/>
      <c r="D37" s="60"/>
      <c r="E37" s="62"/>
      <c r="F37" s="63"/>
      <c r="G37" s="63"/>
      <c r="H37" s="30"/>
    </row>
    <row r="38" spans="1:8" s="31" customFormat="1" ht="20.100000000000001" customHeight="1" x14ac:dyDescent="0.5">
      <c r="A38" s="66" t="s">
        <v>83</v>
      </c>
      <c r="B38" s="26"/>
      <c r="C38" s="26"/>
      <c r="D38" s="60"/>
      <c r="E38" s="62"/>
      <c r="F38" s="63"/>
      <c r="G38" s="63"/>
      <c r="H38" s="30"/>
    </row>
    <row r="39" spans="1:8" s="31" customFormat="1" ht="20.100000000000001" customHeight="1" x14ac:dyDescent="0.5">
      <c r="A39" s="67" t="s">
        <v>84</v>
      </c>
      <c r="B39" s="26"/>
      <c r="C39" s="26"/>
      <c r="D39" s="60"/>
      <c r="E39" s="62"/>
      <c r="F39" s="63">
        <v>0</v>
      </c>
      <c r="G39" s="63"/>
      <c r="H39" s="7">
        <v>-226663</v>
      </c>
    </row>
    <row r="40" spans="1:8" s="31" customFormat="1" ht="20.100000000000001" customHeight="1" x14ac:dyDescent="0.5">
      <c r="A40" s="66" t="s">
        <v>85</v>
      </c>
      <c r="B40" s="26"/>
      <c r="C40" s="26"/>
      <c r="D40" s="60"/>
      <c r="E40" s="62"/>
      <c r="F40" s="63"/>
      <c r="G40" s="63"/>
      <c r="H40" s="7"/>
    </row>
    <row r="41" spans="1:8" s="31" customFormat="1" ht="20.100000000000001" customHeight="1" x14ac:dyDescent="0.5">
      <c r="A41" s="67" t="s">
        <v>86</v>
      </c>
      <c r="B41" s="26"/>
      <c r="C41" s="26"/>
      <c r="D41" s="60"/>
      <c r="E41" s="62"/>
      <c r="F41" s="68">
        <v>0</v>
      </c>
      <c r="G41" s="63"/>
      <c r="H41" s="8">
        <v>45333</v>
      </c>
    </row>
    <row r="42" spans="1:8" s="31" customFormat="1" ht="3.9" customHeight="1" x14ac:dyDescent="0.5">
      <c r="A42" s="67"/>
      <c r="B42" s="26"/>
      <c r="C42" s="26"/>
      <c r="D42" s="60"/>
      <c r="E42" s="62"/>
      <c r="F42" s="63"/>
      <c r="G42" s="63"/>
      <c r="H42" s="9"/>
    </row>
    <row r="43" spans="1:8" s="31" customFormat="1" ht="20.100000000000001" customHeight="1" x14ac:dyDescent="0.5">
      <c r="A43" s="12" t="s">
        <v>87</v>
      </c>
      <c r="B43" s="26"/>
      <c r="C43" s="26"/>
      <c r="D43" s="60"/>
      <c r="E43" s="62"/>
      <c r="F43" s="68">
        <f>SUM(F39:F41)</f>
        <v>0</v>
      </c>
      <c r="G43" s="63"/>
      <c r="H43" s="32">
        <f>SUM(H39:H41)</f>
        <v>-181330</v>
      </c>
    </row>
    <row r="44" spans="1:8" s="31" customFormat="1" ht="3.9" customHeight="1" x14ac:dyDescent="0.5">
      <c r="A44" s="26"/>
      <c r="B44" s="26"/>
      <c r="C44" s="26"/>
      <c r="D44" s="60"/>
      <c r="E44" s="62"/>
      <c r="F44" s="63"/>
      <c r="G44" s="63"/>
      <c r="H44" s="30"/>
    </row>
    <row r="45" spans="1:8" s="31" customFormat="1" ht="20.100000000000001" customHeight="1" thickBot="1" x14ac:dyDescent="0.55000000000000004">
      <c r="A45" s="12" t="s">
        <v>88</v>
      </c>
      <c r="B45" s="26"/>
      <c r="C45" s="26"/>
      <c r="D45" s="60"/>
      <c r="E45" s="62"/>
      <c r="F45" s="64">
        <f>SUM(F34:F43)</f>
        <v>28015680</v>
      </c>
      <c r="G45" s="63"/>
      <c r="H45" s="65">
        <f>+H34+H43</f>
        <v>23018376</v>
      </c>
    </row>
    <row r="46" spans="1:8" s="31" customFormat="1" ht="8.1" customHeight="1" thickTop="1" x14ac:dyDescent="0.5">
      <c r="A46" s="26"/>
      <c r="B46" s="26"/>
      <c r="C46" s="26"/>
      <c r="D46" s="60"/>
      <c r="E46" s="62"/>
      <c r="F46" s="63"/>
      <c r="G46" s="63"/>
      <c r="H46" s="30"/>
    </row>
    <row r="47" spans="1:8" s="31" customFormat="1" ht="20.100000000000001" customHeight="1" x14ac:dyDescent="0.5">
      <c r="A47" s="12" t="s">
        <v>89</v>
      </c>
      <c r="B47" s="26"/>
      <c r="C47" s="26"/>
      <c r="D47" s="60"/>
      <c r="E47" s="62"/>
      <c r="F47" s="63"/>
      <c r="G47" s="63"/>
      <c r="H47" s="30"/>
    </row>
    <row r="48" spans="1:8" s="31" customFormat="1" ht="8.1" customHeight="1" x14ac:dyDescent="0.5">
      <c r="A48" s="26"/>
      <c r="B48" s="26"/>
      <c r="C48" s="26"/>
      <c r="D48" s="60"/>
      <c r="E48" s="62"/>
      <c r="F48" s="63"/>
      <c r="G48" s="63"/>
      <c r="H48" s="30"/>
    </row>
    <row r="49" spans="1:8" s="31" customFormat="1" ht="20.100000000000001" customHeight="1" x14ac:dyDescent="0.5">
      <c r="A49" s="12" t="s">
        <v>90</v>
      </c>
      <c r="B49" s="26"/>
      <c r="C49" s="26"/>
      <c r="D49" s="60"/>
      <c r="E49" s="62"/>
      <c r="F49" s="30">
        <v>270000000</v>
      </c>
      <c r="G49" s="63"/>
      <c r="H49" s="30">
        <v>255616438</v>
      </c>
    </row>
    <row r="50" spans="1:8" s="31" customFormat="1" ht="20.100000000000001" customHeight="1" x14ac:dyDescent="0.5">
      <c r="A50" s="12" t="s">
        <v>91</v>
      </c>
      <c r="B50" s="26"/>
      <c r="C50" s="26"/>
      <c r="D50" s="60">
        <v>27</v>
      </c>
      <c r="E50" s="62"/>
      <c r="F50" s="69">
        <v>0.104</v>
      </c>
      <c r="G50" s="63"/>
      <c r="H50" s="69">
        <v>9.0999999999999998E-2</v>
      </c>
    </row>
    <row r="51" spans="1:8" ht="14.25" customHeight="1" x14ac:dyDescent="0.3"/>
    <row r="52" spans="1:8" ht="21.75" customHeight="1" x14ac:dyDescent="0.3">
      <c r="A52" s="39" t="str">
        <f>'BS 6-8'!A122</f>
        <v>หมายเหตุประกอบงบการเงินเป็นส่วนหนึ่งของงบการเงินนี้</v>
      </c>
      <c r="B52" s="39"/>
      <c r="C52" s="39"/>
      <c r="D52" s="71"/>
      <c r="E52" s="72"/>
      <c r="F52" s="29"/>
      <c r="G52" s="29"/>
      <c r="H52" s="29"/>
    </row>
    <row r="55" spans="1:8" ht="20.100000000000001" customHeight="1" x14ac:dyDescent="0.3">
      <c r="F55" s="83"/>
    </row>
  </sheetData>
  <pageMargins left="0.8" right="0.75" top="0.5" bottom="0.6" header="0.49" footer="0.4"/>
  <pageSetup paperSize="9" scale="95" firstPageNumber="9" fitToHeight="0" orientation="portrait" useFirstPageNumber="1" horizontalDpi="1200" verticalDpi="1200" r:id="rId1"/>
  <headerFooter>
    <oddFooter>&amp;R&amp;"Browallia New,Regular"&amp;14&amp;P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P29"/>
  <sheetViews>
    <sheetView topLeftCell="A7" zoomScale="80" zoomScaleNormal="80" zoomScaleSheetLayoutView="100" zoomScalePageLayoutView="66" workbookViewId="0">
      <selection activeCell="L17" sqref="L17"/>
    </sheetView>
  </sheetViews>
  <sheetFormatPr defaultColWidth="9.33203125" defaultRowHeight="21" customHeight="1" x14ac:dyDescent="0.3"/>
  <cols>
    <col min="1" max="1" width="45.33203125" style="43" customWidth="1"/>
    <col min="2" max="2" width="7.33203125" style="43" customWidth="1"/>
    <col min="3" max="3" width="0.6640625" style="43" customWidth="1"/>
    <col min="4" max="4" width="10.33203125" style="47" bestFit="1" customWidth="1"/>
    <col min="5" max="5" width="0.6640625" style="47" customWidth="1"/>
    <col min="6" max="6" width="10.88671875" style="47" bestFit="1" customWidth="1"/>
    <col min="7" max="7" width="0.6640625" style="47" customWidth="1"/>
    <col min="8" max="8" width="13.33203125" style="47" customWidth="1"/>
    <col min="9" max="9" width="0.6640625" style="47" customWidth="1"/>
    <col min="10" max="10" width="10.88671875" style="47" customWidth="1"/>
    <col min="11" max="11" width="0.6640625" style="47" customWidth="1"/>
    <col min="12" max="12" width="11.44140625" style="47" bestFit="1" customWidth="1"/>
    <col min="13" max="13" width="0.6640625" style="47" customWidth="1"/>
    <col min="14" max="14" width="23" style="47" customWidth="1"/>
    <col min="15" max="15" width="0.6640625" style="47" customWidth="1"/>
    <col min="16" max="16" width="10.44140625" style="47" customWidth="1"/>
    <col min="17" max="16384" width="9.33203125" style="43"/>
  </cols>
  <sheetData>
    <row r="1" spans="1:16" ht="21" customHeight="1" x14ac:dyDescent="0.3">
      <c r="A1" s="40" t="s">
        <v>0</v>
      </c>
      <c r="B1" s="41"/>
      <c r="C1" s="41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</row>
    <row r="2" spans="1:16" ht="21" customHeight="1" x14ac:dyDescent="0.3">
      <c r="A2" s="40" t="s">
        <v>92</v>
      </c>
      <c r="B2" s="41"/>
      <c r="C2" s="41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</row>
    <row r="3" spans="1:16" ht="21" customHeight="1" x14ac:dyDescent="0.3">
      <c r="A3" s="44" t="s">
        <v>61</v>
      </c>
      <c r="B3" s="45"/>
      <c r="C3" s="45"/>
      <c r="D3" s="46"/>
      <c r="E3" s="46"/>
      <c r="F3" s="46"/>
      <c r="G3" s="46"/>
      <c r="H3" s="46"/>
      <c r="I3" s="46"/>
      <c r="J3" s="46"/>
      <c r="K3" s="46"/>
      <c r="L3" s="46"/>
      <c r="M3" s="46"/>
      <c r="N3" s="46"/>
      <c r="O3" s="46"/>
      <c r="P3" s="46"/>
    </row>
    <row r="5" spans="1:16" s="86" customFormat="1" ht="21" customHeight="1" x14ac:dyDescent="0.3">
      <c r="D5" s="87"/>
      <c r="E5" s="88"/>
      <c r="F5" s="88"/>
      <c r="G5" s="88"/>
      <c r="H5" s="88"/>
      <c r="I5" s="88"/>
      <c r="M5" s="87"/>
      <c r="N5" s="90" t="s">
        <v>93</v>
      </c>
      <c r="O5" s="87"/>
      <c r="P5" s="88"/>
    </row>
    <row r="6" spans="1:16" s="86" customFormat="1" ht="21" customHeight="1" x14ac:dyDescent="0.3">
      <c r="D6" s="91"/>
      <c r="E6" s="88"/>
      <c r="F6" s="88"/>
      <c r="G6" s="88"/>
      <c r="H6" s="91"/>
      <c r="I6" s="88"/>
      <c r="J6" s="88"/>
      <c r="K6" s="88"/>
      <c r="L6" s="92"/>
      <c r="M6" s="87"/>
      <c r="N6" s="93" t="s">
        <v>94</v>
      </c>
      <c r="O6" s="87"/>
      <c r="P6" s="88"/>
    </row>
    <row r="7" spans="1:16" s="86" customFormat="1" ht="21" customHeight="1" x14ac:dyDescent="0.3">
      <c r="D7" s="91"/>
      <c r="E7" s="87"/>
      <c r="F7" s="87"/>
      <c r="G7" s="87"/>
      <c r="H7" s="91"/>
      <c r="I7" s="87"/>
      <c r="J7" s="112" t="s">
        <v>54</v>
      </c>
      <c r="K7" s="112"/>
      <c r="L7" s="112"/>
      <c r="M7" s="87"/>
      <c r="N7" s="94" t="s">
        <v>95</v>
      </c>
      <c r="O7" s="87"/>
      <c r="P7" s="88"/>
    </row>
    <row r="8" spans="1:16" s="86" customFormat="1" ht="21" customHeight="1" x14ac:dyDescent="0.3">
      <c r="D8" s="95"/>
      <c r="E8" s="96"/>
      <c r="F8" s="96"/>
      <c r="G8" s="96"/>
      <c r="H8" s="95" t="s">
        <v>96</v>
      </c>
      <c r="I8" s="96"/>
      <c r="J8" s="89" t="s">
        <v>97</v>
      </c>
      <c r="K8" s="87"/>
      <c r="L8" s="88"/>
      <c r="M8" s="87"/>
      <c r="N8" s="95" t="s">
        <v>98</v>
      </c>
      <c r="O8" s="87"/>
      <c r="P8" s="92" t="s">
        <v>99</v>
      </c>
    </row>
    <row r="9" spans="1:16" s="86" customFormat="1" ht="21" customHeight="1" x14ac:dyDescent="0.3">
      <c r="D9" s="95" t="s">
        <v>100</v>
      </c>
      <c r="E9" s="92"/>
      <c r="F9" s="95" t="s">
        <v>101</v>
      </c>
      <c r="G9" s="92"/>
      <c r="H9" s="95" t="s">
        <v>102</v>
      </c>
      <c r="I9" s="92"/>
      <c r="J9" s="92" t="s">
        <v>103</v>
      </c>
      <c r="K9" s="87"/>
      <c r="L9" s="88"/>
      <c r="M9" s="87"/>
      <c r="N9" s="95" t="s">
        <v>104</v>
      </c>
      <c r="O9" s="87"/>
      <c r="P9" s="92" t="s">
        <v>105</v>
      </c>
    </row>
    <row r="10" spans="1:16" s="86" customFormat="1" ht="21" customHeight="1" x14ac:dyDescent="0.3">
      <c r="C10" s="97"/>
      <c r="D10" s="95" t="s">
        <v>106</v>
      </c>
      <c r="E10" s="92"/>
      <c r="F10" s="95" t="s">
        <v>107</v>
      </c>
      <c r="G10" s="92"/>
      <c r="H10" s="95" t="s">
        <v>108</v>
      </c>
      <c r="I10" s="92"/>
      <c r="J10" s="92" t="s">
        <v>109</v>
      </c>
      <c r="K10" s="88"/>
      <c r="L10" s="95" t="s">
        <v>56</v>
      </c>
      <c r="M10" s="87"/>
      <c r="N10" s="95" t="s">
        <v>110</v>
      </c>
      <c r="O10" s="87"/>
      <c r="P10" s="95" t="s">
        <v>111</v>
      </c>
    </row>
    <row r="11" spans="1:16" s="86" customFormat="1" ht="21" customHeight="1" x14ac:dyDescent="0.3">
      <c r="B11" s="98" t="s">
        <v>6</v>
      </c>
      <c r="C11" s="97"/>
      <c r="D11" s="99" t="s">
        <v>7</v>
      </c>
      <c r="E11" s="92"/>
      <c r="F11" s="99" t="s">
        <v>7</v>
      </c>
      <c r="G11" s="92"/>
      <c r="H11" s="99" t="s">
        <v>7</v>
      </c>
      <c r="I11" s="92"/>
      <c r="J11" s="99" t="s">
        <v>7</v>
      </c>
      <c r="K11" s="88"/>
      <c r="L11" s="99" t="s">
        <v>7</v>
      </c>
      <c r="M11" s="87"/>
      <c r="N11" s="99" t="s">
        <v>7</v>
      </c>
      <c r="O11" s="87"/>
      <c r="P11" s="99" t="s">
        <v>7</v>
      </c>
    </row>
    <row r="12" spans="1:16" s="86" customFormat="1" ht="21" customHeight="1" x14ac:dyDescent="0.3">
      <c r="D12" s="96"/>
      <c r="E12" s="96"/>
      <c r="F12" s="96"/>
      <c r="G12" s="96"/>
      <c r="H12" s="96"/>
      <c r="I12" s="96"/>
      <c r="J12" s="96"/>
      <c r="K12" s="96"/>
      <c r="L12" s="96"/>
      <c r="M12" s="96"/>
      <c r="N12" s="96"/>
      <c r="O12" s="96"/>
      <c r="P12" s="96"/>
    </row>
    <row r="13" spans="1:16" s="86" customFormat="1" ht="21" customHeight="1" x14ac:dyDescent="0.3">
      <c r="A13" s="100" t="s">
        <v>112</v>
      </c>
      <c r="B13" s="101"/>
      <c r="C13" s="101"/>
      <c r="D13" s="96">
        <v>100000000</v>
      </c>
      <c r="E13" s="96"/>
      <c r="F13" s="96">
        <v>0</v>
      </c>
      <c r="G13" s="96"/>
      <c r="H13" s="96">
        <v>987345</v>
      </c>
      <c r="I13" s="96"/>
      <c r="J13" s="96">
        <v>7111580</v>
      </c>
      <c r="K13" s="96"/>
      <c r="L13" s="96">
        <v>16075878</v>
      </c>
      <c r="M13" s="96"/>
      <c r="N13" s="96">
        <v>-1426346</v>
      </c>
      <c r="O13" s="96"/>
      <c r="P13" s="96">
        <f>SUM(D13:N13)</f>
        <v>122748457</v>
      </c>
    </row>
    <row r="14" spans="1:16" s="86" customFormat="1" ht="21" customHeight="1" x14ac:dyDescent="0.3">
      <c r="A14" s="102" t="s">
        <v>113</v>
      </c>
      <c r="B14" s="101"/>
      <c r="C14" s="101"/>
      <c r="D14" s="96"/>
      <c r="E14" s="96"/>
      <c r="F14" s="96"/>
      <c r="G14" s="96"/>
      <c r="H14" s="96"/>
      <c r="I14" s="96"/>
      <c r="J14" s="96"/>
      <c r="K14" s="96"/>
      <c r="L14" s="96"/>
      <c r="M14" s="96"/>
      <c r="N14" s="96"/>
      <c r="O14" s="96"/>
      <c r="P14" s="96"/>
    </row>
    <row r="15" spans="1:16" s="86" customFormat="1" ht="21" customHeight="1" x14ac:dyDescent="0.3">
      <c r="A15" s="102" t="s">
        <v>114</v>
      </c>
      <c r="B15" s="103">
        <v>24</v>
      </c>
      <c r="C15" s="101"/>
      <c r="D15" s="96">
        <v>35000000</v>
      </c>
      <c r="E15" s="96"/>
      <c r="F15" s="96">
        <v>165469737</v>
      </c>
      <c r="G15" s="96"/>
      <c r="H15" s="96">
        <v>0</v>
      </c>
      <c r="I15" s="96"/>
      <c r="J15" s="96">
        <v>0</v>
      </c>
      <c r="K15" s="96"/>
      <c r="L15" s="96">
        <v>0</v>
      </c>
      <c r="M15" s="96"/>
      <c r="N15" s="96">
        <v>0</v>
      </c>
      <c r="O15" s="96"/>
      <c r="P15" s="96">
        <f>SUM(D15:N15)</f>
        <v>200469737</v>
      </c>
    </row>
    <row r="16" spans="1:16" s="86" customFormat="1" ht="21" customHeight="1" x14ac:dyDescent="0.3">
      <c r="A16" s="102" t="s">
        <v>115</v>
      </c>
      <c r="B16" s="103">
        <v>25</v>
      </c>
      <c r="C16" s="101"/>
      <c r="D16" s="96">
        <v>0</v>
      </c>
      <c r="E16" s="96"/>
      <c r="F16" s="96">
        <v>0</v>
      </c>
      <c r="G16" s="96"/>
      <c r="H16" s="96">
        <v>0</v>
      </c>
      <c r="I16" s="96"/>
      <c r="J16" s="96">
        <v>1188420</v>
      </c>
      <c r="K16" s="96"/>
      <c r="L16" s="96">
        <v>-1188420</v>
      </c>
      <c r="M16" s="96"/>
      <c r="N16" s="96">
        <v>0</v>
      </c>
      <c r="O16" s="96"/>
      <c r="P16" s="96">
        <f t="shared" ref="P16:P17" si="0">SUM(D16:N16)</f>
        <v>0</v>
      </c>
    </row>
    <row r="17" spans="1:16" s="86" customFormat="1" ht="21" customHeight="1" x14ac:dyDescent="0.3">
      <c r="A17" s="102" t="s">
        <v>88</v>
      </c>
      <c r="B17" s="103"/>
      <c r="C17" s="103"/>
      <c r="D17" s="104">
        <v>0</v>
      </c>
      <c r="E17" s="96"/>
      <c r="F17" s="104">
        <v>0</v>
      </c>
      <c r="G17" s="96"/>
      <c r="H17" s="104">
        <v>0</v>
      </c>
      <c r="I17" s="96"/>
      <c r="J17" s="104">
        <v>0</v>
      </c>
      <c r="K17" s="96"/>
      <c r="L17" s="105">
        <v>23199706</v>
      </c>
      <c r="M17" s="96"/>
      <c r="N17" s="104">
        <v>-181330</v>
      </c>
      <c r="O17" s="96"/>
      <c r="P17" s="105">
        <f t="shared" si="0"/>
        <v>23018376</v>
      </c>
    </row>
    <row r="18" spans="1:16" s="86" customFormat="1" ht="6" customHeight="1" x14ac:dyDescent="0.3">
      <c r="A18" s="100"/>
      <c r="B18" s="103"/>
      <c r="C18" s="103"/>
      <c r="D18" s="106"/>
      <c r="E18" s="96"/>
      <c r="F18" s="106"/>
      <c r="G18" s="96"/>
      <c r="H18" s="106"/>
      <c r="I18" s="96"/>
      <c r="J18" s="106"/>
      <c r="K18" s="96"/>
      <c r="L18" s="96"/>
      <c r="M18" s="96"/>
      <c r="N18" s="106"/>
      <c r="O18" s="96"/>
      <c r="P18" s="96"/>
    </row>
    <row r="19" spans="1:16" s="86" customFormat="1" ht="21" customHeight="1" thickBot="1" x14ac:dyDescent="0.35">
      <c r="A19" s="100" t="s">
        <v>116</v>
      </c>
      <c r="B19" s="101"/>
      <c r="C19" s="101"/>
      <c r="D19" s="107">
        <f>SUM(D13:D17)</f>
        <v>135000000</v>
      </c>
      <c r="E19" s="96"/>
      <c r="F19" s="107">
        <f>SUM(F13:F17)</f>
        <v>165469737</v>
      </c>
      <c r="G19" s="96"/>
      <c r="H19" s="107">
        <f>SUM(H13:H17)</f>
        <v>987345</v>
      </c>
      <c r="I19" s="96"/>
      <c r="J19" s="107">
        <f>SUM(J13:J17)</f>
        <v>8300000</v>
      </c>
      <c r="K19" s="96"/>
      <c r="L19" s="107">
        <f>SUM(L13:L17)</f>
        <v>38087164</v>
      </c>
      <c r="M19" s="96"/>
      <c r="N19" s="107">
        <f>SUM(N13:N17)</f>
        <v>-1607676</v>
      </c>
      <c r="O19" s="96"/>
      <c r="P19" s="107">
        <f>SUM(P13:P17)</f>
        <v>346236570</v>
      </c>
    </row>
    <row r="20" spans="1:16" s="86" customFormat="1" ht="21" customHeight="1" thickTop="1" x14ac:dyDescent="0.3">
      <c r="D20" s="96"/>
      <c r="E20" s="96"/>
      <c r="F20" s="96"/>
      <c r="G20" s="96"/>
      <c r="H20" s="96"/>
      <c r="I20" s="96"/>
      <c r="J20" s="96"/>
      <c r="K20" s="96"/>
      <c r="L20" s="96"/>
      <c r="M20" s="96"/>
      <c r="N20" s="96"/>
      <c r="O20" s="96"/>
      <c r="P20" s="96"/>
    </row>
    <row r="21" spans="1:16" s="86" customFormat="1" ht="21" customHeight="1" x14ac:dyDescent="0.3">
      <c r="A21" s="100" t="s">
        <v>117</v>
      </c>
      <c r="B21" s="101"/>
      <c r="C21" s="101"/>
      <c r="D21" s="108">
        <v>135000000</v>
      </c>
      <c r="E21" s="108"/>
      <c r="F21" s="108">
        <v>165469737</v>
      </c>
      <c r="G21" s="108"/>
      <c r="H21" s="108">
        <v>987345</v>
      </c>
      <c r="I21" s="108"/>
      <c r="J21" s="108">
        <v>8300000</v>
      </c>
      <c r="K21" s="108"/>
      <c r="L21" s="108">
        <v>38087164</v>
      </c>
      <c r="M21" s="108"/>
      <c r="N21" s="108">
        <v>-1607676</v>
      </c>
      <c r="O21" s="96"/>
      <c r="P21" s="96">
        <f>SUM(D21:N21)</f>
        <v>346236570</v>
      </c>
    </row>
    <row r="22" spans="1:16" s="86" customFormat="1" ht="21" customHeight="1" x14ac:dyDescent="0.3">
      <c r="A22" s="111" t="s">
        <v>113</v>
      </c>
      <c r="B22" s="101"/>
      <c r="C22" s="101"/>
      <c r="D22" s="108"/>
      <c r="E22" s="108"/>
      <c r="F22" s="108"/>
      <c r="G22" s="108"/>
      <c r="H22" s="108"/>
      <c r="I22" s="108"/>
      <c r="J22" s="108"/>
      <c r="K22" s="108"/>
      <c r="L22" s="108"/>
      <c r="M22" s="108"/>
      <c r="N22" s="108"/>
      <c r="O22" s="96"/>
      <c r="P22" s="96"/>
    </row>
    <row r="23" spans="1:16" s="86" customFormat="1" ht="21" customHeight="1" x14ac:dyDescent="0.3">
      <c r="A23" s="102" t="s">
        <v>115</v>
      </c>
      <c r="B23" s="103">
        <v>25</v>
      </c>
      <c r="C23" s="101"/>
      <c r="D23" s="108">
        <v>0</v>
      </c>
      <c r="E23" s="108"/>
      <c r="F23" s="108">
        <v>0</v>
      </c>
      <c r="G23" s="108"/>
      <c r="H23" s="108">
        <v>0</v>
      </c>
      <c r="I23" s="108"/>
      <c r="J23" s="108">
        <v>1500000</v>
      </c>
      <c r="K23" s="108"/>
      <c r="L23" s="108">
        <v>-1500000</v>
      </c>
      <c r="M23" s="108"/>
      <c r="N23" s="108">
        <v>0</v>
      </c>
      <c r="O23" s="96"/>
      <c r="P23" s="96">
        <f>SUM(D23:O23)</f>
        <v>0</v>
      </c>
    </row>
    <row r="24" spans="1:16" s="86" customFormat="1" ht="21" customHeight="1" x14ac:dyDescent="0.3">
      <c r="A24" s="102" t="s">
        <v>88</v>
      </c>
      <c r="B24" s="103"/>
      <c r="C24" s="103"/>
      <c r="D24" s="109">
        <v>0</v>
      </c>
      <c r="E24" s="108"/>
      <c r="F24" s="109">
        <v>0</v>
      </c>
      <c r="G24" s="108"/>
      <c r="H24" s="109">
        <v>0</v>
      </c>
      <c r="I24" s="108"/>
      <c r="J24" s="109">
        <v>0</v>
      </c>
      <c r="K24" s="108"/>
      <c r="L24" s="109">
        <v>28015680</v>
      </c>
      <c r="M24" s="108"/>
      <c r="N24" s="109">
        <v>0</v>
      </c>
      <c r="O24" s="96"/>
      <c r="P24" s="105">
        <f>SUM(D24:N24)</f>
        <v>28015680</v>
      </c>
    </row>
    <row r="25" spans="1:16" s="86" customFormat="1" ht="6" customHeight="1" x14ac:dyDescent="0.3">
      <c r="A25" s="110"/>
      <c r="B25" s="103"/>
      <c r="C25" s="103"/>
      <c r="D25" s="108"/>
      <c r="E25" s="96"/>
      <c r="F25" s="108"/>
      <c r="G25" s="108"/>
      <c r="H25" s="108"/>
      <c r="I25" s="108"/>
      <c r="J25" s="108"/>
      <c r="K25" s="96"/>
      <c r="L25" s="96"/>
      <c r="M25" s="96"/>
      <c r="N25" s="106"/>
      <c r="O25" s="96"/>
      <c r="P25" s="96"/>
    </row>
    <row r="26" spans="1:16" s="86" customFormat="1" ht="21" customHeight="1" thickBot="1" x14ac:dyDescent="0.35">
      <c r="A26" s="100" t="s">
        <v>118</v>
      </c>
      <c r="B26" s="101"/>
      <c r="C26" s="101"/>
      <c r="D26" s="107">
        <f>SUM(D21:D24)</f>
        <v>135000000</v>
      </c>
      <c r="E26" s="96"/>
      <c r="F26" s="107">
        <f>SUM(F21:F24)</f>
        <v>165469737</v>
      </c>
      <c r="G26" s="96"/>
      <c r="H26" s="107">
        <f>SUM(H21:H24)</f>
        <v>987345</v>
      </c>
      <c r="I26" s="96"/>
      <c r="J26" s="107">
        <f>SUM(J21:J24)</f>
        <v>9800000</v>
      </c>
      <c r="K26" s="96"/>
      <c r="L26" s="107">
        <f>SUM(L21:L24)</f>
        <v>64602844</v>
      </c>
      <c r="M26" s="96"/>
      <c r="N26" s="107">
        <f>SUM(N21:N24)</f>
        <v>-1607676</v>
      </c>
      <c r="O26" s="96"/>
      <c r="P26" s="107">
        <f>SUM(P21:P24)</f>
        <v>374252250</v>
      </c>
    </row>
    <row r="27" spans="1:16" ht="18.75" customHeight="1" thickTop="1" x14ac:dyDescent="0.3">
      <c r="A27" s="86"/>
      <c r="B27" s="86"/>
      <c r="C27" s="86"/>
      <c r="D27" s="88"/>
      <c r="E27" s="88"/>
      <c r="F27" s="88"/>
      <c r="G27" s="88"/>
      <c r="H27" s="88"/>
      <c r="I27" s="88"/>
      <c r="J27" s="88"/>
      <c r="K27" s="88"/>
      <c r="L27" s="88"/>
      <c r="M27" s="88"/>
      <c r="N27" s="88"/>
      <c r="O27" s="88"/>
      <c r="P27" s="88"/>
    </row>
    <row r="28" spans="1:16" ht="6.75" customHeight="1" x14ac:dyDescent="0.3"/>
    <row r="29" spans="1:16" ht="21.9" customHeight="1" x14ac:dyDescent="0.3">
      <c r="A29" s="39" t="str">
        <f>'BS 6-8'!A122</f>
        <v>หมายเหตุประกอบงบการเงินเป็นส่วนหนึ่งของงบการเงินนี้</v>
      </c>
      <c r="B29" s="48"/>
      <c r="C29" s="48"/>
      <c r="D29" s="49"/>
      <c r="E29" s="49"/>
      <c r="F29" s="49"/>
      <c r="G29" s="49"/>
      <c r="H29" s="49"/>
      <c r="I29" s="49"/>
      <c r="J29" s="49"/>
      <c r="K29" s="49"/>
      <c r="L29" s="49"/>
      <c r="M29" s="49"/>
      <c r="N29" s="49"/>
      <c r="O29" s="49"/>
      <c r="P29" s="49"/>
    </row>
  </sheetData>
  <mergeCells count="1">
    <mergeCell ref="J7:L7"/>
  </mergeCells>
  <pageMargins left="0.4" right="0.4" top="0.5" bottom="0.6" header="0.49" footer="0.4"/>
  <pageSetup paperSize="9" scale="95" firstPageNumber="10" orientation="landscape" useFirstPageNumber="1" horizontalDpi="1200" verticalDpi="1200" r:id="rId1"/>
  <headerFooter>
    <oddFooter>&amp;R&amp;"Browallia New,Regular"&amp;14&amp;P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M89"/>
  <sheetViews>
    <sheetView tabSelected="1" zoomScale="90" zoomScaleNormal="90" zoomScaleSheetLayoutView="100" workbookViewId="0">
      <selection activeCell="U9" sqref="U9"/>
    </sheetView>
  </sheetViews>
  <sheetFormatPr defaultColWidth="5.6640625" defaultRowHeight="21" customHeight="1" x14ac:dyDescent="0.3"/>
  <cols>
    <col min="1" max="1" width="1.6640625" style="26" customWidth="1"/>
    <col min="2" max="2" width="57.109375" style="26" customWidth="1"/>
    <col min="3" max="3" width="8.33203125" style="27" customWidth="1"/>
    <col min="4" max="4" width="0.6640625" style="26" customWidth="1"/>
    <col min="5" max="5" width="13.6640625" style="25" customWidth="1"/>
    <col min="6" max="6" width="0.6640625" style="25" customWidth="1"/>
    <col min="7" max="7" width="13.6640625" style="25" customWidth="1"/>
    <col min="8" max="16384" width="5.6640625" style="26"/>
  </cols>
  <sheetData>
    <row r="1" spans="1:13" s="14" customFormat="1" ht="21" customHeight="1" x14ac:dyDescent="0.3">
      <c r="A1" s="10" t="s">
        <v>0</v>
      </c>
      <c r="B1" s="10"/>
      <c r="C1" s="11"/>
      <c r="D1" s="12"/>
      <c r="E1" s="13"/>
      <c r="F1" s="13"/>
      <c r="G1" s="13"/>
    </row>
    <row r="2" spans="1:13" s="14" customFormat="1" ht="21" customHeight="1" x14ac:dyDescent="0.3">
      <c r="A2" s="10" t="s">
        <v>119</v>
      </c>
      <c r="B2" s="10"/>
      <c r="C2" s="11"/>
      <c r="D2" s="15"/>
      <c r="E2" s="13"/>
      <c r="F2" s="13"/>
      <c r="G2" s="13"/>
    </row>
    <row r="3" spans="1:13" s="14" customFormat="1" ht="21" customHeight="1" x14ac:dyDescent="0.3">
      <c r="A3" s="16" t="s">
        <v>61</v>
      </c>
      <c r="B3" s="16"/>
      <c r="C3" s="17"/>
      <c r="D3" s="18"/>
      <c r="E3" s="19"/>
      <c r="F3" s="19"/>
      <c r="G3" s="19"/>
    </row>
    <row r="4" spans="1:13" s="14" customFormat="1" ht="21" customHeight="1" x14ac:dyDescent="0.3">
      <c r="A4" s="10"/>
      <c r="B4" s="10"/>
      <c r="C4" s="11"/>
      <c r="D4" s="20"/>
      <c r="E4" s="13"/>
      <c r="F4" s="13"/>
      <c r="G4" s="13"/>
    </row>
    <row r="5" spans="1:13" s="14" customFormat="1" ht="21" customHeight="1" x14ac:dyDescent="0.3">
      <c r="A5" s="10"/>
      <c r="B5" s="10"/>
      <c r="C5" s="11"/>
      <c r="D5" s="20"/>
      <c r="E5" s="13"/>
      <c r="F5" s="13"/>
      <c r="G5" s="13" t="s">
        <v>3</v>
      </c>
    </row>
    <row r="6" spans="1:13" s="14" customFormat="1" ht="21" customHeight="1" x14ac:dyDescent="0.3">
      <c r="A6" s="10"/>
      <c r="B6" s="10"/>
      <c r="C6" s="11"/>
      <c r="D6" s="11"/>
      <c r="E6" s="21" t="s">
        <v>4</v>
      </c>
      <c r="F6" s="22"/>
      <c r="G6" s="21" t="s">
        <v>5</v>
      </c>
    </row>
    <row r="7" spans="1:13" s="14" customFormat="1" ht="21" customHeight="1" x14ac:dyDescent="0.3">
      <c r="A7" s="10"/>
      <c r="B7" s="10"/>
      <c r="C7" s="23" t="s">
        <v>6</v>
      </c>
      <c r="D7" s="24"/>
      <c r="E7" s="19" t="s">
        <v>7</v>
      </c>
      <c r="F7" s="13"/>
      <c r="G7" s="19" t="s">
        <v>7</v>
      </c>
    </row>
    <row r="8" spans="1:13" ht="21" customHeight="1" x14ac:dyDescent="0.3">
      <c r="A8" s="12" t="s">
        <v>120</v>
      </c>
      <c r="B8" s="12"/>
      <c r="C8" s="24"/>
      <c r="D8" s="11"/>
      <c r="F8" s="13"/>
      <c r="M8" s="14"/>
    </row>
    <row r="9" spans="1:13" ht="21" customHeight="1" x14ac:dyDescent="0.3">
      <c r="A9" s="26" t="s">
        <v>79</v>
      </c>
      <c r="D9" s="28"/>
      <c r="E9" s="25">
        <v>35121191</v>
      </c>
      <c r="G9" s="25">
        <v>28877965</v>
      </c>
    </row>
    <row r="10" spans="1:13" ht="21" customHeight="1" x14ac:dyDescent="0.3">
      <c r="A10" s="26" t="s">
        <v>121</v>
      </c>
      <c r="D10" s="28"/>
    </row>
    <row r="11" spans="1:13" ht="21" customHeight="1" x14ac:dyDescent="0.3">
      <c r="B11" s="26" t="s">
        <v>122</v>
      </c>
      <c r="D11" s="28"/>
      <c r="E11" s="25">
        <v>1271770</v>
      </c>
      <c r="G11" s="25">
        <v>1746250</v>
      </c>
    </row>
    <row r="12" spans="1:13" ht="21" customHeight="1" x14ac:dyDescent="0.3">
      <c r="B12" s="26" t="s">
        <v>164</v>
      </c>
      <c r="D12" s="28"/>
      <c r="E12" s="25">
        <v>108657.24</v>
      </c>
      <c r="G12" s="25">
        <v>782932</v>
      </c>
    </row>
    <row r="13" spans="1:13" ht="21" customHeight="1" x14ac:dyDescent="0.3">
      <c r="B13" s="26" t="s">
        <v>123</v>
      </c>
      <c r="D13" s="28"/>
      <c r="E13" s="25">
        <v>6713644</v>
      </c>
      <c r="G13" s="25">
        <v>6040975</v>
      </c>
    </row>
    <row r="14" spans="1:13" ht="21" customHeight="1" x14ac:dyDescent="0.3">
      <c r="B14" s="26" t="s">
        <v>124</v>
      </c>
      <c r="D14" s="11"/>
      <c r="E14" s="25">
        <v>-254431</v>
      </c>
      <c r="F14" s="13"/>
      <c r="G14" s="25">
        <v>-171945</v>
      </c>
    </row>
    <row r="15" spans="1:13" ht="21" customHeight="1" x14ac:dyDescent="0.3">
      <c r="B15" s="26" t="s">
        <v>125</v>
      </c>
      <c r="C15" s="27">
        <v>12</v>
      </c>
      <c r="D15" s="11"/>
      <c r="E15" s="25">
        <v>-262289</v>
      </c>
      <c r="G15" s="25">
        <v>4276374</v>
      </c>
    </row>
    <row r="16" spans="1:13" ht="21" customHeight="1" x14ac:dyDescent="0.3">
      <c r="B16" s="26" t="s">
        <v>126</v>
      </c>
      <c r="D16" s="11"/>
      <c r="E16" s="25">
        <v>988538</v>
      </c>
      <c r="F16" s="13"/>
      <c r="G16" s="25">
        <v>209002</v>
      </c>
    </row>
    <row r="17" spans="1:7" ht="21" customHeight="1" x14ac:dyDescent="0.3">
      <c r="B17" s="26" t="s">
        <v>127</v>
      </c>
      <c r="D17" s="11"/>
      <c r="E17" s="25">
        <v>-469647</v>
      </c>
      <c r="F17" s="13"/>
      <c r="G17" s="25">
        <v>327703</v>
      </c>
    </row>
    <row r="18" spans="1:7" ht="21" customHeight="1" x14ac:dyDescent="0.3">
      <c r="B18" s="26" t="s">
        <v>128</v>
      </c>
      <c r="D18" s="11"/>
      <c r="F18" s="13"/>
    </row>
    <row r="19" spans="1:7" ht="21" customHeight="1" x14ac:dyDescent="0.3">
      <c r="B19" s="26" t="s">
        <v>129</v>
      </c>
      <c r="D19" s="11"/>
      <c r="E19" s="25">
        <v>136290</v>
      </c>
      <c r="F19" s="13"/>
      <c r="G19" s="25">
        <v>441650</v>
      </c>
    </row>
    <row r="20" spans="1:7" ht="21" customHeight="1" x14ac:dyDescent="0.3">
      <c r="B20" s="26" t="s">
        <v>130</v>
      </c>
      <c r="D20" s="11"/>
      <c r="E20" s="25">
        <v>-35695</v>
      </c>
      <c r="F20" s="13"/>
      <c r="G20" s="25">
        <v>0</v>
      </c>
    </row>
    <row r="21" spans="1:7" ht="21" customHeight="1" x14ac:dyDescent="0.3">
      <c r="B21" s="26" t="s">
        <v>131</v>
      </c>
      <c r="D21" s="11"/>
      <c r="E21" s="25">
        <v>-1099397</v>
      </c>
      <c r="F21" s="13"/>
      <c r="G21" s="25">
        <v>-569924</v>
      </c>
    </row>
    <row r="22" spans="1:7" ht="21" customHeight="1" x14ac:dyDescent="0.3">
      <c r="B22" s="26" t="s">
        <v>78</v>
      </c>
      <c r="D22" s="11"/>
      <c r="E22" s="25">
        <v>1648207</v>
      </c>
      <c r="F22" s="13"/>
      <c r="G22" s="25">
        <v>1736074</v>
      </c>
    </row>
    <row r="23" spans="1:7" ht="21" customHeight="1" x14ac:dyDescent="0.3">
      <c r="B23" s="26" t="s">
        <v>132</v>
      </c>
      <c r="C23" s="27">
        <v>22</v>
      </c>
      <c r="D23" s="11"/>
      <c r="E23" s="25">
        <v>226803</v>
      </c>
      <c r="F23" s="13"/>
      <c r="G23" s="25">
        <v>257963</v>
      </c>
    </row>
    <row r="24" spans="1:7" ht="21" customHeight="1" x14ac:dyDescent="0.3">
      <c r="B24" s="26" t="s">
        <v>133</v>
      </c>
      <c r="C24" s="27">
        <v>23</v>
      </c>
      <c r="D24" s="28"/>
      <c r="E24" s="29">
        <v>681412</v>
      </c>
      <c r="G24" s="29">
        <v>590581</v>
      </c>
    </row>
    <row r="25" spans="1:7" ht="6" customHeight="1" x14ac:dyDescent="0.3">
      <c r="D25" s="28"/>
    </row>
    <row r="26" spans="1:7" ht="21" customHeight="1" x14ac:dyDescent="0.3">
      <c r="D26" s="28"/>
      <c r="E26" s="30">
        <f>SUM(E9:E24)</f>
        <v>44775053.240000002</v>
      </c>
      <c r="G26" s="30">
        <f>SUM(G9:G24)</f>
        <v>44545600</v>
      </c>
    </row>
    <row r="27" spans="1:7" ht="21" customHeight="1" x14ac:dyDescent="0.5">
      <c r="A27" s="31" t="s">
        <v>134</v>
      </c>
      <c r="D27" s="28"/>
    </row>
    <row r="28" spans="1:7" ht="21" customHeight="1" x14ac:dyDescent="0.3">
      <c r="B28" s="26" t="s">
        <v>165</v>
      </c>
      <c r="D28" s="28"/>
      <c r="E28" s="25">
        <v>135294498</v>
      </c>
      <c r="G28" s="7">
        <v>-214147233</v>
      </c>
    </row>
    <row r="29" spans="1:7" ht="21" customHeight="1" x14ac:dyDescent="0.3">
      <c r="B29" s="26" t="s">
        <v>13</v>
      </c>
      <c r="D29" s="28"/>
      <c r="E29" s="25">
        <v>3350611</v>
      </c>
      <c r="G29" s="7">
        <v>-6710952</v>
      </c>
    </row>
    <row r="30" spans="1:7" ht="21" customHeight="1" x14ac:dyDescent="0.3">
      <c r="B30" s="26" t="s">
        <v>15</v>
      </c>
      <c r="D30" s="28"/>
      <c r="E30" s="25">
        <v>-4867937</v>
      </c>
      <c r="G30" s="7">
        <v>-174848</v>
      </c>
    </row>
    <row r="31" spans="1:7" ht="21" customHeight="1" x14ac:dyDescent="0.3">
      <c r="B31" s="26" t="s">
        <v>18</v>
      </c>
      <c r="D31" s="28"/>
      <c r="E31" s="25">
        <v>-5112000</v>
      </c>
      <c r="G31" s="7">
        <v>28742</v>
      </c>
    </row>
    <row r="32" spans="1:7" ht="21" customHeight="1" x14ac:dyDescent="0.3">
      <c r="B32" s="26" t="s">
        <v>23</v>
      </c>
      <c r="D32" s="28"/>
      <c r="E32" s="25">
        <v>4286508</v>
      </c>
      <c r="G32" s="25">
        <v>-4329282</v>
      </c>
    </row>
    <row r="33" spans="1:7" ht="21" customHeight="1" x14ac:dyDescent="0.3">
      <c r="B33" s="26" t="s">
        <v>29</v>
      </c>
      <c r="D33" s="28"/>
      <c r="E33" s="25">
        <v>-50135060</v>
      </c>
      <c r="G33" s="25">
        <v>78633221</v>
      </c>
    </row>
    <row r="34" spans="1:7" ht="21" customHeight="1" x14ac:dyDescent="0.3">
      <c r="B34" s="26" t="s">
        <v>135</v>
      </c>
      <c r="D34" s="28"/>
      <c r="E34" s="25">
        <v>2536322</v>
      </c>
      <c r="G34" s="25">
        <v>225949</v>
      </c>
    </row>
    <row r="35" spans="1:7" ht="21" customHeight="1" x14ac:dyDescent="0.3">
      <c r="B35" s="26" t="s">
        <v>136</v>
      </c>
      <c r="C35" s="27">
        <v>23</v>
      </c>
      <c r="D35" s="28"/>
      <c r="E35" s="25">
        <v>0</v>
      </c>
      <c r="G35" s="25">
        <v>-199640</v>
      </c>
    </row>
    <row r="36" spans="1:7" ht="21" customHeight="1" x14ac:dyDescent="0.3">
      <c r="B36" s="26" t="s">
        <v>35</v>
      </c>
      <c r="D36" s="28"/>
      <c r="E36" s="29">
        <v>108530</v>
      </c>
      <c r="G36" s="29">
        <v>-75624</v>
      </c>
    </row>
    <row r="37" spans="1:7" ht="6" customHeight="1" x14ac:dyDescent="0.3">
      <c r="D37" s="28"/>
    </row>
    <row r="38" spans="1:7" ht="21" customHeight="1" x14ac:dyDescent="0.3">
      <c r="A38" s="26" t="s">
        <v>137</v>
      </c>
      <c r="D38" s="28"/>
      <c r="E38" s="25">
        <f>SUM(E26:E36)</f>
        <v>130236525.24000001</v>
      </c>
      <c r="G38" s="25">
        <f>SUM(G26:G36)</f>
        <v>-102204067</v>
      </c>
    </row>
    <row r="39" spans="1:7" ht="21" customHeight="1" x14ac:dyDescent="0.3">
      <c r="A39" s="26" t="s">
        <v>138</v>
      </c>
      <c r="D39" s="28"/>
      <c r="E39" s="25">
        <v>-10556188</v>
      </c>
      <c r="G39" s="25">
        <v>-6302090</v>
      </c>
    </row>
    <row r="40" spans="1:7" ht="21" customHeight="1" x14ac:dyDescent="0.3">
      <c r="A40" s="26" t="s">
        <v>139</v>
      </c>
      <c r="D40" s="28"/>
      <c r="E40" s="29">
        <v>1099397</v>
      </c>
      <c r="G40" s="29">
        <v>569924</v>
      </c>
    </row>
    <row r="41" spans="1:7" ht="6" customHeight="1" x14ac:dyDescent="0.3">
      <c r="D41" s="28"/>
    </row>
    <row r="42" spans="1:7" ht="21" customHeight="1" x14ac:dyDescent="0.3">
      <c r="A42" s="12" t="s">
        <v>140</v>
      </c>
      <c r="B42" s="12"/>
      <c r="C42" s="24"/>
      <c r="D42" s="28"/>
      <c r="E42" s="32">
        <f>SUM(E38:E40)</f>
        <v>120779734.24000001</v>
      </c>
      <c r="G42" s="32">
        <f>SUM(G38:G40)</f>
        <v>-107936233</v>
      </c>
    </row>
    <row r="43" spans="1:7" ht="14.25" customHeight="1" x14ac:dyDescent="0.3">
      <c r="A43" s="12"/>
      <c r="B43" s="12"/>
      <c r="C43" s="24"/>
      <c r="D43" s="28"/>
      <c r="E43" s="30"/>
      <c r="G43" s="30"/>
    </row>
    <row r="44" spans="1:7" ht="6.75" customHeight="1" x14ac:dyDescent="0.3">
      <c r="A44" s="12"/>
      <c r="B44" s="12"/>
      <c r="C44" s="24"/>
      <c r="D44" s="28"/>
      <c r="E44" s="30"/>
      <c r="G44" s="30"/>
    </row>
    <row r="45" spans="1:7" ht="21.9" customHeight="1" x14ac:dyDescent="0.3">
      <c r="A45" s="33" t="s">
        <v>26</v>
      </c>
      <c r="B45" s="33"/>
      <c r="C45" s="34"/>
      <c r="D45" s="35"/>
      <c r="E45" s="29"/>
      <c r="F45" s="29"/>
      <c r="G45" s="29"/>
    </row>
    <row r="46" spans="1:7" s="14" customFormat="1" ht="21" customHeight="1" x14ac:dyDescent="0.3">
      <c r="A46" s="10" t="str">
        <f>+A1</f>
        <v>บริษัท อิทธิฤทธิ์ ไนซ์ คอร์ปอเรชั่น จำกัด (มหาชน)</v>
      </c>
      <c r="B46" s="10"/>
      <c r="C46" s="11"/>
      <c r="D46" s="12"/>
      <c r="E46" s="13"/>
      <c r="F46" s="13"/>
      <c r="G46" s="13"/>
    </row>
    <row r="47" spans="1:7" s="14" customFormat="1" ht="21" customHeight="1" x14ac:dyDescent="0.3">
      <c r="A47" s="10" t="s">
        <v>119</v>
      </c>
      <c r="B47" s="10"/>
      <c r="C47" s="11"/>
      <c r="D47" s="15"/>
      <c r="E47" s="13"/>
      <c r="F47" s="13"/>
      <c r="G47" s="13"/>
    </row>
    <row r="48" spans="1:7" s="14" customFormat="1" ht="21" customHeight="1" x14ac:dyDescent="0.3">
      <c r="A48" s="16" t="str">
        <f>+A3</f>
        <v>สำหรับปีสิ้นสุดวันที่ 31 ธันวาคม พ.ศ. 2567</v>
      </c>
      <c r="B48" s="16"/>
      <c r="C48" s="17"/>
      <c r="D48" s="18"/>
      <c r="E48" s="19"/>
      <c r="F48" s="19"/>
      <c r="G48" s="19"/>
    </row>
    <row r="49" spans="1:7" s="14" customFormat="1" ht="21" customHeight="1" x14ac:dyDescent="0.3">
      <c r="A49" s="10"/>
      <c r="B49" s="10"/>
      <c r="C49" s="11"/>
      <c r="D49" s="20"/>
      <c r="E49" s="13"/>
      <c r="F49" s="13"/>
      <c r="G49" s="13"/>
    </row>
    <row r="50" spans="1:7" s="14" customFormat="1" ht="21" customHeight="1" x14ac:dyDescent="0.3">
      <c r="A50" s="10"/>
      <c r="B50" s="10"/>
      <c r="C50" s="11"/>
      <c r="D50" s="20"/>
      <c r="E50" s="13"/>
      <c r="F50" s="13"/>
      <c r="G50" s="13" t="s">
        <v>3</v>
      </c>
    </row>
    <row r="51" spans="1:7" s="14" customFormat="1" ht="21" customHeight="1" x14ac:dyDescent="0.3">
      <c r="A51" s="10"/>
      <c r="B51" s="10"/>
      <c r="C51" s="11"/>
      <c r="D51" s="11"/>
      <c r="E51" s="21" t="s">
        <v>4</v>
      </c>
      <c r="F51" s="22"/>
      <c r="G51" s="21" t="s">
        <v>5</v>
      </c>
    </row>
    <row r="52" spans="1:7" s="14" customFormat="1" ht="21" customHeight="1" x14ac:dyDescent="0.3">
      <c r="A52" s="10"/>
      <c r="B52" s="10"/>
      <c r="C52" s="23" t="s">
        <v>6</v>
      </c>
      <c r="D52" s="24"/>
      <c r="E52" s="19" t="s">
        <v>7</v>
      </c>
      <c r="F52" s="13"/>
      <c r="G52" s="19" t="s">
        <v>7</v>
      </c>
    </row>
    <row r="53" spans="1:7" ht="21" customHeight="1" x14ac:dyDescent="0.3">
      <c r="A53" s="12"/>
      <c r="B53" s="12"/>
      <c r="C53" s="24"/>
      <c r="D53" s="11"/>
      <c r="F53" s="13"/>
    </row>
    <row r="54" spans="1:7" ht="21" customHeight="1" x14ac:dyDescent="0.3">
      <c r="A54" s="36" t="s">
        <v>141</v>
      </c>
      <c r="B54" s="37"/>
      <c r="D54" s="28"/>
    </row>
    <row r="55" spans="1:7" ht="21" customHeight="1" x14ac:dyDescent="0.3">
      <c r="A55" s="37" t="s">
        <v>142</v>
      </c>
      <c r="B55" s="37"/>
      <c r="C55" s="27">
        <v>2</v>
      </c>
      <c r="D55" s="28"/>
      <c r="E55" s="25">
        <v>-208765</v>
      </c>
      <c r="G55" s="25">
        <v>-20032561</v>
      </c>
    </row>
    <row r="56" spans="1:7" ht="21" customHeight="1" x14ac:dyDescent="0.3">
      <c r="A56" s="37" t="s">
        <v>143</v>
      </c>
      <c r="B56" s="37"/>
      <c r="D56" s="28"/>
      <c r="E56" s="25">
        <v>0</v>
      </c>
      <c r="G56" s="7">
        <v>-1001000</v>
      </c>
    </row>
    <row r="57" spans="1:7" ht="21" customHeight="1" x14ac:dyDescent="0.3">
      <c r="A57" s="37" t="s">
        <v>144</v>
      </c>
      <c r="B57" s="37"/>
      <c r="C57" s="27">
        <v>15</v>
      </c>
      <c r="D57" s="28"/>
      <c r="E57" s="25">
        <v>-2880000</v>
      </c>
      <c r="G57" s="25">
        <v>0</v>
      </c>
    </row>
    <row r="58" spans="1:7" ht="21" customHeight="1" x14ac:dyDescent="0.3">
      <c r="A58" s="37" t="s">
        <v>145</v>
      </c>
      <c r="B58" s="37"/>
      <c r="C58" s="27">
        <v>16</v>
      </c>
      <c r="D58" s="28"/>
      <c r="E58" s="25">
        <v>-2254887</v>
      </c>
      <c r="G58" s="7">
        <v>-1622766</v>
      </c>
    </row>
    <row r="59" spans="1:7" ht="21" customHeight="1" x14ac:dyDescent="0.3">
      <c r="A59" s="37" t="s">
        <v>146</v>
      </c>
      <c r="B59" s="37"/>
      <c r="D59" s="28"/>
      <c r="E59" s="25">
        <v>367934</v>
      </c>
      <c r="G59" s="7">
        <v>223079</v>
      </c>
    </row>
    <row r="60" spans="1:7" ht="21" customHeight="1" x14ac:dyDescent="0.3">
      <c r="A60" s="37" t="s">
        <v>147</v>
      </c>
      <c r="B60" s="37"/>
      <c r="C60" s="27">
        <v>17</v>
      </c>
      <c r="D60" s="28"/>
      <c r="E60" s="25">
        <v>-180100</v>
      </c>
      <c r="G60" s="7">
        <v>-591000</v>
      </c>
    </row>
    <row r="61" spans="1:7" ht="21" customHeight="1" x14ac:dyDescent="0.3">
      <c r="A61" s="37" t="s">
        <v>148</v>
      </c>
      <c r="B61" s="37"/>
      <c r="D61" s="28"/>
      <c r="E61" s="29">
        <v>35695</v>
      </c>
      <c r="G61" s="29">
        <v>0</v>
      </c>
    </row>
    <row r="62" spans="1:7" ht="6" customHeight="1" x14ac:dyDescent="0.3">
      <c r="A62" s="37"/>
      <c r="B62" s="37"/>
      <c r="D62" s="28"/>
    </row>
    <row r="63" spans="1:7" ht="21" customHeight="1" x14ac:dyDescent="0.3">
      <c r="A63" s="36" t="s">
        <v>149</v>
      </c>
      <c r="B63" s="37"/>
      <c r="D63" s="28"/>
      <c r="E63" s="29">
        <f>SUM(E55:E61)</f>
        <v>-5120123</v>
      </c>
      <c r="G63" s="29">
        <f>SUM(G55:G62)</f>
        <v>-23024248</v>
      </c>
    </row>
    <row r="64" spans="1:7" ht="21" customHeight="1" x14ac:dyDescent="0.3">
      <c r="A64" s="37"/>
      <c r="B64" s="37"/>
      <c r="D64" s="28"/>
    </row>
    <row r="65" spans="1:7" ht="21" customHeight="1" x14ac:dyDescent="0.3">
      <c r="A65" s="12" t="s">
        <v>150</v>
      </c>
      <c r="B65" s="12"/>
      <c r="C65" s="24"/>
      <c r="D65" s="28"/>
    </row>
    <row r="66" spans="1:7" ht="21" customHeight="1" x14ac:dyDescent="0.3">
      <c r="A66" s="26" t="s">
        <v>151</v>
      </c>
      <c r="C66" s="27">
        <v>24</v>
      </c>
      <c r="D66" s="28"/>
      <c r="E66" s="25">
        <v>0</v>
      </c>
      <c r="G66" s="7">
        <v>200469737</v>
      </c>
    </row>
    <row r="67" spans="1:7" ht="21" customHeight="1" x14ac:dyDescent="0.3">
      <c r="A67" s="26" t="s">
        <v>152</v>
      </c>
      <c r="C67" s="27">
        <v>20</v>
      </c>
      <c r="D67" s="28"/>
      <c r="E67" s="25">
        <v>10000000</v>
      </c>
      <c r="G67" s="7">
        <v>0</v>
      </c>
    </row>
    <row r="68" spans="1:7" ht="21" customHeight="1" x14ac:dyDescent="0.3">
      <c r="A68" s="26" t="s">
        <v>153</v>
      </c>
      <c r="C68" s="27">
        <v>20</v>
      </c>
      <c r="D68" s="28"/>
      <c r="E68" s="25">
        <v>-489909</v>
      </c>
      <c r="G68" s="7">
        <v>-2545631</v>
      </c>
    </row>
    <row r="69" spans="1:7" ht="21" customHeight="1" x14ac:dyDescent="0.3">
      <c r="A69" s="26" t="s">
        <v>166</v>
      </c>
      <c r="D69" s="28"/>
      <c r="E69" s="25">
        <v>0</v>
      </c>
      <c r="G69" s="7">
        <v>-100000</v>
      </c>
    </row>
    <row r="70" spans="1:7" ht="21" customHeight="1" x14ac:dyDescent="0.3">
      <c r="A70" s="26" t="s">
        <v>154</v>
      </c>
      <c r="C70" s="27">
        <v>20</v>
      </c>
      <c r="D70" s="28"/>
      <c r="E70" s="25">
        <v>-105010</v>
      </c>
      <c r="G70" s="7">
        <v>0</v>
      </c>
    </row>
    <row r="71" spans="1:7" ht="21" customHeight="1" x14ac:dyDescent="0.3">
      <c r="A71" s="26" t="s">
        <v>155</v>
      </c>
      <c r="D71" s="28"/>
      <c r="E71" s="25">
        <v>-140091</v>
      </c>
      <c r="G71" s="7">
        <v>-76677</v>
      </c>
    </row>
    <row r="72" spans="1:7" ht="21" customHeight="1" x14ac:dyDescent="0.3">
      <c r="A72" s="26" t="s">
        <v>156</v>
      </c>
      <c r="D72" s="28"/>
      <c r="E72" s="25">
        <v>-2291046</v>
      </c>
      <c r="G72" s="7">
        <v>-2528185</v>
      </c>
    </row>
    <row r="73" spans="1:7" ht="21" customHeight="1" x14ac:dyDescent="0.3">
      <c r="A73" s="26" t="s">
        <v>157</v>
      </c>
      <c r="D73" s="28"/>
      <c r="E73" s="29">
        <v>-1453311</v>
      </c>
      <c r="G73" s="8">
        <v>-1559398</v>
      </c>
    </row>
    <row r="74" spans="1:7" ht="6" customHeight="1" x14ac:dyDescent="0.3">
      <c r="D74" s="28"/>
    </row>
    <row r="75" spans="1:7" ht="21" customHeight="1" x14ac:dyDescent="0.3">
      <c r="A75" s="12" t="s">
        <v>158</v>
      </c>
      <c r="B75" s="12"/>
      <c r="C75" s="24"/>
      <c r="D75" s="28"/>
      <c r="E75" s="29">
        <f>SUM(E66:E74)</f>
        <v>5520633</v>
      </c>
      <c r="G75" s="29">
        <f>SUM(G66:G74)</f>
        <v>193659846</v>
      </c>
    </row>
    <row r="76" spans="1:7" ht="21" customHeight="1" x14ac:dyDescent="0.3">
      <c r="A76" s="12"/>
      <c r="B76" s="12"/>
      <c r="C76" s="24"/>
      <c r="D76" s="28"/>
    </row>
    <row r="77" spans="1:7" ht="21" customHeight="1" x14ac:dyDescent="0.3">
      <c r="A77" s="12" t="s">
        <v>159</v>
      </c>
      <c r="B77" s="12"/>
      <c r="C77" s="24"/>
      <c r="D77" s="28"/>
      <c r="E77" s="25">
        <f>SUM(E42,E63,E75)</f>
        <v>121180244.24000001</v>
      </c>
      <c r="G77" s="25">
        <f>SUM(G42,G63,G75)</f>
        <v>62699365</v>
      </c>
    </row>
    <row r="78" spans="1:7" ht="21" customHeight="1" x14ac:dyDescent="0.3">
      <c r="A78" s="26" t="s">
        <v>160</v>
      </c>
      <c r="D78" s="28"/>
      <c r="E78" s="32">
        <v>108006648</v>
      </c>
      <c r="G78" s="8">
        <v>45307283</v>
      </c>
    </row>
    <row r="79" spans="1:7" ht="6" customHeight="1" x14ac:dyDescent="0.3">
      <c r="D79" s="28"/>
    </row>
    <row r="80" spans="1:7" ht="21" customHeight="1" thickBot="1" x14ac:dyDescent="0.35">
      <c r="A80" s="12" t="s">
        <v>161</v>
      </c>
      <c r="B80" s="12"/>
      <c r="C80" s="24"/>
      <c r="D80" s="28"/>
      <c r="E80" s="38">
        <f>SUM(E77:E78)</f>
        <v>229186892.24000001</v>
      </c>
      <c r="G80" s="38">
        <f>SUM(G77:G78)</f>
        <v>108006648</v>
      </c>
    </row>
    <row r="81" spans="1:7" ht="21" customHeight="1" thickTop="1" x14ac:dyDescent="0.3">
      <c r="A81" s="12"/>
      <c r="B81" s="12"/>
      <c r="C81" s="24"/>
      <c r="D81" s="28"/>
    </row>
    <row r="82" spans="1:7" ht="21" customHeight="1" x14ac:dyDescent="0.3">
      <c r="A82" s="12" t="s">
        <v>162</v>
      </c>
      <c r="B82" s="12"/>
      <c r="C82" s="24"/>
      <c r="D82" s="28"/>
    </row>
    <row r="83" spans="1:7" ht="21" customHeight="1" x14ac:dyDescent="0.3">
      <c r="A83" s="26" t="s">
        <v>167</v>
      </c>
      <c r="B83" s="12"/>
      <c r="C83" s="27">
        <v>15</v>
      </c>
      <c r="D83" s="28"/>
      <c r="E83" s="25">
        <v>1321513</v>
      </c>
      <c r="G83" s="25">
        <v>0</v>
      </c>
    </row>
    <row r="84" spans="1:7" ht="21" customHeight="1" x14ac:dyDescent="0.3">
      <c r="A84" s="12"/>
      <c r="B84" s="12"/>
      <c r="C84" s="24"/>
      <c r="D84" s="28"/>
    </row>
    <row r="85" spans="1:7" ht="21" customHeight="1" x14ac:dyDescent="0.3">
      <c r="A85" s="12"/>
      <c r="B85" s="12"/>
      <c r="C85" s="24"/>
      <c r="D85" s="28"/>
    </row>
    <row r="86" spans="1:7" ht="21" customHeight="1" x14ac:dyDescent="0.3">
      <c r="A86" s="12"/>
      <c r="B86" s="12"/>
      <c r="C86" s="24"/>
      <c r="D86" s="28"/>
    </row>
    <row r="87" spans="1:7" ht="21" customHeight="1" x14ac:dyDescent="0.3">
      <c r="A87" s="12"/>
      <c r="B87" s="12"/>
      <c r="C87" s="24"/>
      <c r="D87" s="28"/>
    </row>
    <row r="88" spans="1:7" ht="21" customHeight="1" x14ac:dyDescent="0.3">
      <c r="A88" s="12"/>
      <c r="B88" s="12"/>
      <c r="C88" s="24"/>
      <c r="D88" s="28"/>
    </row>
    <row r="89" spans="1:7" ht="21.9" customHeight="1" x14ac:dyDescent="0.3">
      <c r="A89" s="39" t="str">
        <f>'BS 6-8'!A122</f>
        <v>หมายเหตุประกอบงบการเงินเป็นส่วนหนึ่งของงบการเงินนี้</v>
      </c>
      <c r="B89" s="39"/>
      <c r="C89" s="34"/>
      <c r="D89" s="39"/>
      <c r="E89" s="29"/>
      <c r="F89" s="29"/>
      <c r="G89" s="29"/>
    </row>
  </sheetData>
  <pageMargins left="0.8" right="0.75" top="0.5" bottom="0.6" header="0.49" footer="0.4"/>
  <pageSetup paperSize="9" scale="90" firstPageNumber="11" fitToHeight="0" orientation="portrait" useFirstPageNumber="1" horizontalDpi="1200" verticalDpi="1200" r:id="rId1"/>
  <headerFooter>
    <oddFooter>&amp;R&amp;"Browallia New,Regular"&amp;14&amp;P</oddFooter>
  </headerFooter>
  <rowBreaks count="1" manualBreakCount="1">
    <brk id="4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2</vt:i4>
      </vt:variant>
    </vt:vector>
  </HeadingPairs>
  <TitlesOfParts>
    <vt:vector size="6" baseType="lpstr">
      <vt:lpstr>BS 6-8</vt:lpstr>
      <vt:lpstr>PL 9</vt:lpstr>
      <vt:lpstr>EQ 10 </vt:lpstr>
      <vt:lpstr>CF 11-12</vt:lpstr>
      <vt:lpstr>'BS 6-8'!Print_Area</vt:lpstr>
      <vt:lpstr>'PL 9'!Print_Area</vt:lpstr>
    </vt:vector>
  </TitlesOfParts>
  <Manager/>
  <Company>PricewaterhouseCoopers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PwC_Audit</dc:creator>
  <cp:keywords/>
  <dc:description/>
  <cp:lastModifiedBy>Nattawadee Makwattanasuk (TH)</cp:lastModifiedBy>
  <cp:revision/>
  <cp:lastPrinted>2025-02-24T03:52:45Z</cp:lastPrinted>
  <dcterms:created xsi:type="dcterms:W3CDTF">2016-03-01T09:26:05Z</dcterms:created>
  <dcterms:modified xsi:type="dcterms:W3CDTF">2025-02-25T10:34:13Z</dcterms:modified>
  <cp:category/>
  <cp:contentStatus/>
</cp:coreProperties>
</file>